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v-fsac001\新ﾌｧｲﾙｻｰﾊﾞ\旧NTSV-003\PJﾌｫﾙﾀﾞ4\環境グループ\協会フォルダ\30　再商品化に向けた\平成29年度の再商品化に向けた\01_再商品化事業者\04_事業者説明会資料（3月）\H29再商品化事業者説明会書類\03紙容器\"/>
    </mc:Choice>
  </mc:AlternateContent>
  <bookViews>
    <workbookView xWindow="-15" yWindow="5760" windowWidth="19170" windowHeight="5805" tabRatio="867"/>
  </bookViews>
  <sheets>
    <sheet name="設定" sheetId="3" r:id="rId1"/>
    <sheet name="月報" sheetId="2" r:id="rId2"/>
    <sheet name="4月" sheetId="18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" sheetId="12" r:id="rId12"/>
    <sheet name="2月" sheetId="13" r:id="rId13"/>
    <sheet name="3月" sheetId="14" r:id="rId14"/>
    <sheet name="翌年4月" sheetId="15" r:id="rId15"/>
    <sheet name="翌年5月" sheetId="16" r:id="rId16"/>
    <sheet name="翌年6月" sheetId="17" r:id="rId17"/>
  </sheets>
  <definedNames>
    <definedName name="_xlnm.Print_Area" localSheetId="8">'10月'!$A$1:$W$41</definedName>
    <definedName name="_xlnm.Print_Area" localSheetId="9">'11月'!$A$1:$W$41</definedName>
    <definedName name="_xlnm.Print_Area" localSheetId="10">'12月'!$A$1:$W$41</definedName>
    <definedName name="_xlnm.Print_Area" localSheetId="11">'1月'!$A$1:$W$41</definedName>
    <definedName name="_xlnm.Print_Area" localSheetId="12">'2月'!$A$1:$W$41</definedName>
    <definedName name="_xlnm.Print_Area" localSheetId="13">'3月'!$A$1:$W$41</definedName>
    <definedName name="_xlnm.Print_Area" localSheetId="2">'4月'!$A$1:$W$41</definedName>
    <definedName name="_xlnm.Print_Area" localSheetId="3">'5月'!$A$1:$W$41</definedName>
    <definedName name="_xlnm.Print_Area" localSheetId="4">'6月'!$A$1:$W$41</definedName>
    <definedName name="_xlnm.Print_Area" localSheetId="5">'7月'!$A$1:$W$41</definedName>
    <definedName name="_xlnm.Print_Area" localSheetId="6">'8月'!$A$1:$W$41</definedName>
    <definedName name="_xlnm.Print_Area" localSheetId="7">'9月'!$A$1:$W$41</definedName>
    <definedName name="_xlnm.Print_Area" localSheetId="1">月報!$A$1:$T$26</definedName>
    <definedName name="_xlnm.Print_Area" localSheetId="14">翌年4月!$A$1:$W$41</definedName>
    <definedName name="_xlnm.Print_Area" localSheetId="15">翌年5月!$A$1:$W$41</definedName>
    <definedName name="_xlnm.Print_Area" localSheetId="16">翌年6月!$A$1:$W$41</definedName>
  </definedNames>
  <calcPr calcId="152511"/>
</workbook>
</file>

<file path=xl/calcChain.xml><?xml version="1.0" encoding="utf-8"?>
<calcChain xmlns="http://schemas.openxmlformats.org/spreadsheetml/2006/main">
  <c r="N14" i="17" l="1"/>
  <c r="N14" i="11"/>
  <c r="N16" i="10"/>
  <c r="N19" i="9"/>
  <c r="N18" i="8"/>
  <c r="N11" i="6"/>
  <c r="N21" i="4"/>
  <c r="N13" i="4"/>
  <c r="N9" i="18"/>
  <c r="E39" i="4" l="1"/>
  <c r="E35" i="4"/>
  <c r="E36" i="4"/>
  <c r="E37" i="4"/>
  <c r="E38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17" i="18"/>
  <c r="E40" i="4" l="1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6" i="18"/>
  <c r="E15" i="18"/>
  <c r="E14" i="18"/>
  <c r="E13" i="18"/>
  <c r="E12" i="18"/>
  <c r="E11" i="18"/>
  <c r="E9" i="18"/>
  <c r="F9" i="18" s="1"/>
  <c r="E10" i="18"/>
  <c r="N10" i="18"/>
  <c r="F10" i="18" l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N11" i="18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l="1"/>
  <c r="N30" i="18" s="1"/>
  <c r="N31" i="18" s="1"/>
  <c r="N32" i="18" s="1"/>
  <c r="N33" i="18" s="1"/>
  <c r="N34" i="18" s="1"/>
  <c r="N35" i="18" s="1"/>
  <c r="N36" i="18" s="1"/>
  <c r="N37" i="18" s="1"/>
  <c r="N38" i="18" s="1"/>
  <c r="N8" i="4" s="1"/>
  <c r="N9" i="4" s="1"/>
  <c r="N10" i="4" s="1"/>
  <c r="N11" i="4" s="1"/>
  <c r="N12" i="4" s="1"/>
  <c r="N14" i="4" s="1"/>
  <c r="R1" i="6"/>
  <c r="N15" i="4" l="1"/>
  <c r="N16" i="4" s="1"/>
  <c r="N17" i="4" s="1"/>
  <c r="N18" i="4" s="1"/>
  <c r="N19" i="4" s="1"/>
  <c r="N20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L40" i="17"/>
  <c r="L24" i="2" s="1"/>
  <c r="L40" i="16"/>
  <c r="L23" i="2" s="1"/>
  <c r="M40" i="16"/>
  <c r="L40" i="15"/>
  <c r="L22" i="2" s="1"/>
  <c r="L40" i="14"/>
  <c r="L21" i="2" s="1"/>
  <c r="L40" i="13"/>
  <c r="L20" i="2" s="1"/>
  <c r="L40" i="12"/>
  <c r="L19" i="2" s="1"/>
  <c r="L40" i="11"/>
  <c r="L18" i="2" s="1"/>
  <c r="L40" i="10"/>
  <c r="L17" i="2" s="1"/>
  <c r="L40" i="9"/>
  <c r="L16" i="2" s="1"/>
  <c r="L40" i="8"/>
  <c r="L14" i="2" s="1"/>
  <c r="L40" i="7"/>
  <c r="L13" i="2" s="1"/>
  <c r="L40" i="6"/>
  <c r="L12" i="2" s="1"/>
  <c r="L40" i="5"/>
  <c r="L11" i="2" s="1"/>
  <c r="L40" i="4"/>
  <c r="L10" i="2" s="1"/>
  <c r="Q3" i="2"/>
  <c r="Q2" i="2"/>
  <c r="Q1" i="2"/>
  <c r="L40" i="18"/>
  <c r="L9" i="2" s="1"/>
  <c r="W38" i="18"/>
  <c r="W35" i="18"/>
  <c r="W34" i="18"/>
  <c r="W33" i="18"/>
  <c r="W30" i="18"/>
  <c r="W26" i="18"/>
  <c r="W22" i="18"/>
  <c r="W18" i="18"/>
  <c r="W17" i="18"/>
  <c r="W16" i="18"/>
  <c r="W14" i="18"/>
  <c r="W13" i="18"/>
  <c r="W12" i="18"/>
  <c r="W11" i="18"/>
  <c r="W9" i="18"/>
  <c r="W10" i="18"/>
  <c r="T40" i="18"/>
  <c r="T9" i="2" s="1"/>
  <c r="Q40" i="18"/>
  <c r="R9" i="2" s="1"/>
  <c r="P40" i="18"/>
  <c r="P9" i="2" s="1"/>
  <c r="M40" i="18"/>
  <c r="N9" i="2" s="1"/>
  <c r="K40" i="18"/>
  <c r="K9" i="2" s="1"/>
  <c r="I40" i="18"/>
  <c r="H9" i="2" s="1"/>
  <c r="H40" i="18"/>
  <c r="G9" i="2" s="1"/>
  <c r="G40" i="18"/>
  <c r="F9" i="2" s="1"/>
  <c r="D40" i="18"/>
  <c r="C9" i="2" s="1"/>
  <c r="C40" i="18"/>
  <c r="B9" i="2" s="1"/>
  <c r="E39" i="18"/>
  <c r="W39" i="18" s="1"/>
  <c r="W37" i="18"/>
  <c r="W36" i="18"/>
  <c r="W32" i="18"/>
  <c r="W31" i="18"/>
  <c r="W29" i="18"/>
  <c r="W28" i="18"/>
  <c r="W27" i="18"/>
  <c r="W25" i="18"/>
  <c r="W24" i="18"/>
  <c r="W23" i="18"/>
  <c r="W21" i="18"/>
  <c r="W20" i="18"/>
  <c r="W19" i="18"/>
  <c r="R9" i="18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J9" i="18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R3" i="18"/>
  <c r="R2" i="18"/>
  <c r="R1" i="18"/>
  <c r="R1" i="4"/>
  <c r="R1" i="5"/>
  <c r="R1" i="7"/>
  <c r="R1" i="8"/>
  <c r="R1" i="9"/>
  <c r="R1" i="10"/>
  <c r="R1" i="11"/>
  <c r="R1" i="12"/>
  <c r="R1" i="13"/>
  <c r="R1" i="14"/>
  <c r="R1" i="15"/>
  <c r="R1" i="16"/>
  <c r="R1" i="17"/>
  <c r="W9" i="4"/>
  <c r="W13" i="4"/>
  <c r="W17" i="4"/>
  <c r="W19" i="4"/>
  <c r="W21" i="4"/>
  <c r="W25" i="4"/>
  <c r="W29" i="4"/>
  <c r="W33" i="4"/>
  <c r="W37" i="4"/>
  <c r="W14" i="5"/>
  <c r="W17" i="5"/>
  <c r="W18" i="5"/>
  <c r="W22" i="5"/>
  <c r="W23" i="5"/>
  <c r="W26" i="5"/>
  <c r="W27" i="5"/>
  <c r="W30" i="5"/>
  <c r="W34" i="5"/>
  <c r="W38" i="5"/>
  <c r="E39" i="5"/>
  <c r="W11" i="6"/>
  <c r="W15" i="6"/>
  <c r="W19" i="6"/>
  <c r="W23" i="6"/>
  <c r="W27" i="6"/>
  <c r="W31" i="6"/>
  <c r="W35" i="6"/>
  <c r="W39" i="6"/>
  <c r="W16" i="7"/>
  <c r="W20" i="7"/>
  <c r="W24" i="7"/>
  <c r="W28" i="7"/>
  <c r="W32" i="7"/>
  <c r="W36" i="7"/>
  <c r="E39" i="8"/>
  <c r="W10" i="9"/>
  <c r="W14" i="9"/>
  <c r="W18" i="9"/>
  <c r="W22" i="9"/>
  <c r="W26" i="9"/>
  <c r="W30" i="9"/>
  <c r="W34" i="9"/>
  <c r="W38" i="9"/>
  <c r="W11" i="10"/>
  <c r="W15" i="10"/>
  <c r="W19" i="10"/>
  <c r="W23" i="10"/>
  <c r="W27" i="10"/>
  <c r="W31" i="10"/>
  <c r="W35" i="10"/>
  <c r="E39" i="10"/>
  <c r="W39" i="10" s="1"/>
  <c r="W9" i="11"/>
  <c r="W13" i="11"/>
  <c r="W17" i="11"/>
  <c r="W21" i="11"/>
  <c r="W25" i="11"/>
  <c r="W29" i="11"/>
  <c r="W33" i="11"/>
  <c r="W37" i="11"/>
  <c r="W13" i="12"/>
  <c r="W17" i="12"/>
  <c r="W21" i="12"/>
  <c r="W25" i="12"/>
  <c r="W29" i="12"/>
  <c r="W33" i="12"/>
  <c r="W37" i="12"/>
  <c r="W14" i="13"/>
  <c r="W18" i="13"/>
  <c r="W22" i="13"/>
  <c r="W26" i="13"/>
  <c r="W30" i="13"/>
  <c r="W34" i="13"/>
  <c r="E37" i="13"/>
  <c r="E38" i="13"/>
  <c r="W38" i="13" s="1"/>
  <c r="E39" i="13"/>
  <c r="W15" i="14"/>
  <c r="W19" i="14"/>
  <c r="W23" i="14"/>
  <c r="W27" i="14"/>
  <c r="W31" i="14"/>
  <c r="W35" i="14"/>
  <c r="W39" i="14"/>
  <c r="W14" i="15"/>
  <c r="W16" i="15"/>
  <c r="W20" i="15"/>
  <c r="W24" i="15"/>
  <c r="W28" i="15"/>
  <c r="W32" i="15"/>
  <c r="W36" i="15"/>
  <c r="E39" i="15"/>
  <c r="W13" i="16"/>
  <c r="W16" i="16"/>
  <c r="W17" i="16"/>
  <c r="W21" i="16"/>
  <c r="W25" i="16"/>
  <c r="W29" i="16"/>
  <c r="W33" i="16"/>
  <c r="W37" i="16"/>
  <c r="W14" i="17"/>
  <c r="W18" i="17"/>
  <c r="W22" i="17"/>
  <c r="W26" i="17"/>
  <c r="W30" i="17"/>
  <c r="W34" i="17"/>
  <c r="W38" i="17"/>
  <c r="E39" i="17"/>
  <c r="R2" i="7"/>
  <c r="R3" i="7"/>
  <c r="R3" i="4"/>
  <c r="R3" i="5"/>
  <c r="R3" i="6"/>
  <c r="R3" i="8"/>
  <c r="R3" i="9"/>
  <c r="R3" i="10"/>
  <c r="R3" i="11"/>
  <c r="R3" i="12"/>
  <c r="R3" i="13"/>
  <c r="R3" i="14"/>
  <c r="R3" i="15"/>
  <c r="R3" i="16"/>
  <c r="R3" i="17"/>
  <c r="R2" i="4"/>
  <c r="R2" i="5"/>
  <c r="R2" i="6"/>
  <c r="R2" i="8"/>
  <c r="R2" i="9"/>
  <c r="R2" i="10"/>
  <c r="R2" i="11"/>
  <c r="R2" i="12"/>
  <c r="R2" i="13"/>
  <c r="R2" i="14"/>
  <c r="R2" i="15"/>
  <c r="R2" i="16"/>
  <c r="R2" i="17"/>
  <c r="K40" i="4"/>
  <c r="K10" i="2" s="1"/>
  <c r="K40" i="5"/>
  <c r="K11" i="2" s="1"/>
  <c r="K40" i="6"/>
  <c r="K12" i="2" s="1"/>
  <c r="K40" i="7"/>
  <c r="K13" i="2" s="1"/>
  <c r="K40" i="8"/>
  <c r="K14" i="2" s="1"/>
  <c r="K40" i="9"/>
  <c r="K16" i="2" s="1"/>
  <c r="K40" i="10"/>
  <c r="K17" i="2" s="1"/>
  <c r="K40" i="11"/>
  <c r="K18" i="2" s="1"/>
  <c r="K40" i="12"/>
  <c r="K19" i="2" s="1"/>
  <c r="K40" i="13"/>
  <c r="K40" i="14"/>
  <c r="K21" i="2" s="1"/>
  <c r="K40" i="15"/>
  <c r="K40" i="16"/>
  <c r="K23" i="2" s="1"/>
  <c r="K40" i="17"/>
  <c r="K24" i="2" s="1"/>
  <c r="I40" i="4"/>
  <c r="H10" i="2" s="1"/>
  <c r="I40" i="5"/>
  <c r="H11" i="2" s="1"/>
  <c r="I40" i="6"/>
  <c r="H12" i="2" s="1"/>
  <c r="I40" i="7"/>
  <c r="H13" i="2" s="1"/>
  <c r="I40" i="8"/>
  <c r="H14" i="2" s="1"/>
  <c r="I40" i="9"/>
  <c r="H16" i="2" s="1"/>
  <c r="I40" i="10"/>
  <c r="H17" i="2" s="1"/>
  <c r="I40" i="11"/>
  <c r="H18" i="2" s="1"/>
  <c r="I40" i="12"/>
  <c r="H19" i="2" s="1"/>
  <c r="I40" i="13"/>
  <c r="H20" i="2" s="1"/>
  <c r="I40" i="14"/>
  <c r="H21" i="2" s="1"/>
  <c r="I40" i="15"/>
  <c r="H22" i="2" s="1"/>
  <c r="I40" i="16"/>
  <c r="H23" i="2" s="1"/>
  <c r="I40" i="17"/>
  <c r="H24" i="2" s="1"/>
  <c r="H40" i="4"/>
  <c r="G10" i="2" s="1"/>
  <c r="H40" i="5"/>
  <c r="G11" i="2" s="1"/>
  <c r="H40" i="6"/>
  <c r="G12" i="2" s="1"/>
  <c r="H40" i="7"/>
  <c r="G13" i="2" s="1"/>
  <c r="H40" i="8"/>
  <c r="G14" i="2" s="1"/>
  <c r="H40" i="9"/>
  <c r="G16" i="2" s="1"/>
  <c r="H40" i="10"/>
  <c r="G17" i="2" s="1"/>
  <c r="H40" i="11"/>
  <c r="G18" i="2" s="1"/>
  <c r="H40" i="12"/>
  <c r="G19" i="2" s="1"/>
  <c r="H40" i="13"/>
  <c r="G20" i="2" s="1"/>
  <c r="H40" i="14"/>
  <c r="G21" i="2" s="1"/>
  <c r="H40" i="15"/>
  <c r="G22" i="2" s="1"/>
  <c r="H40" i="16"/>
  <c r="G23" i="2" s="1"/>
  <c r="H40" i="17"/>
  <c r="G24" i="2"/>
  <c r="G40" i="4"/>
  <c r="F10" i="2" s="1"/>
  <c r="G40" i="5"/>
  <c r="F11" i="2" s="1"/>
  <c r="G40" i="6"/>
  <c r="F12" i="2" s="1"/>
  <c r="G40" i="7"/>
  <c r="G40" i="8"/>
  <c r="F14" i="2" s="1"/>
  <c r="G40" i="9"/>
  <c r="F16" i="2" s="1"/>
  <c r="G40" i="10"/>
  <c r="F17" i="2" s="1"/>
  <c r="G40" i="11"/>
  <c r="F18" i="2" s="1"/>
  <c r="G40" i="12"/>
  <c r="F19" i="2" s="1"/>
  <c r="G40" i="13"/>
  <c r="F20" i="2"/>
  <c r="G40" i="14"/>
  <c r="G40" i="15"/>
  <c r="F22" i="2" s="1"/>
  <c r="G40" i="16"/>
  <c r="F23" i="2" s="1"/>
  <c r="G40" i="17"/>
  <c r="T40" i="17"/>
  <c r="T24" i="2" s="1"/>
  <c r="Q40" i="17"/>
  <c r="R24" i="2" s="1"/>
  <c r="P40" i="17"/>
  <c r="P24" i="2"/>
  <c r="M40" i="17"/>
  <c r="N24" i="2" s="1"/>
  <c r="D40" i="17"/>
  <c r="C24" i="2" s="1"/>
  <c r="C40" i="17"/>
  <c r="B24" i="2" s="1"/>
  <c r="T40" i="16"/>
  <c r="T23" i="2" s="1"/>
  <c r="Q40" i="16"/>
  <c r="R23" i="2" s="1"/>
  <c r="P40" i="16"/>
  <c r="P23" i="2" s="1"/>
  <c r="N23" i="2"/>
  <c r="D40" i="16"/>
  <c r="C23" i="2" s="1"/>
  <c r="C40" i="16"/>
  <c r="B23" i="2"/>
  <c r="T40" i="15"/>
  <c r="T22" i="2" s="1"/>
  <c r="Q40" i="15"/>
  <c r="R22" i="2" s="1"/>
  <c r="P40" i="15"/>
  <c r="P22" i="2" s="1"/>
  <c r="M40" i="15"/>
  <c r="N22" i="2" s="1"/>
  <c r="D40" i="15"/>
  <c r="C22" i="2" s="1"/>
  <c r="C40" i="15"/>
  <c r="B22" i="2" s="1"/>
  <c r="T40" i="14"/>
  <c r="T21" i="2" s="1"/>
  <c r="Q40" i="14"/>
  <c r="R21" i="2" s="1"/>
  <c r="P40" i="14"/>
  <c r="P21" i="2" s="1"/>
  <c r="M40" i="14"/>
  <c r="N21" i="2" s="1"/>
  <c r="D40" i="14"/>
  <c r="C21" i="2" s="1"/>
  <c r="C40" i="14"/>
  <c r="B21" i="2" s="1"/>
  <c r="T40" i="13"/>
  <c r="T20" i="2" s="1"/>
  <c r="Q40" i="13"/>
  <c r="R20" i="2" s="1"/>
  <c r="P40" i="13"/>
  <c r="P20" i="2" s="1"/>
  <c r="M40" i="13"/>
  <c r="N20" i="2" s="1"/>
  <c r="D40" i="13"/>
  <c r="C20" i="2" s="1"/>
  <c r="C40" i="13"/>
  <c r="B20" i="2" s="1"/>
  <c r="T40" i="12"/>
  <c r="T19" i="2" s="1"/>
  <c r="Q40" i="12"/>
  <c r="R19" i="2" s="1"/>
  <c r="P40" i="12"/>
  <c r="P19" i="2" s="1"/>
  <c r="M40" i="12"/>
  <c r="N19" i="2" s="1"/>
  <c r="D40" i="12"/>
  <c r="C19" i="2"/>
  <c r="C40" i="12"/>
  <c r="B19" i="2" s="1"/>
  <c r="T40" i="11"/>
  <c r="T18" i="2" s="1"/>
  <c r="Q40" i="11"/>
  <c r="R18" i="2" s="1"/>
  <c r="P40" i="11"/>
  <c r="P18" i="2" s="1"/>
  <c r="M40" i="11"/>
  <c r="N18" i="2" s="1"/>
  <c r="D40" i="11"/>
  <c r="C18" i="2" s="1"/>
  <c r="C40" i="11"/>
  <c r="B18" i="2" s="1"/>
  <c r="T40" i="10"/>
  <c r="T17" i="2" s="1"/>
  <c r="Q40" i="10"/>
  <c r="R17" i="2" s="1"/>
  <c r="P40" i="10"/>
  <c r="M40" i="10"/>
  <c r="N17" i="2" s="1"/>
  <c r="D40" i="10"/>
  <c r="C17" i="2" s="1"/>
  <c r="C40" i="10"/>
  <c r="B17" i="2" s="1"/>
  <c r="T40" i="9"/>
  <c r="T16" i="2" s="1"/>
  <c r="Q40" i="9"/>
  <c r="R16" i="2" s="1"/>
  <c r="P40" i="9"/>
  <c r="P16" i="2" s="1"/>
  <c r="M40" i="9"/>
  <c r="N16" i="2" s="1"/>
  <c r="D40" i="9"/>
  <c r="C16" i="2" s="1"/>
  <c r="C40" i="9"/>
  <c r="B16" i="2" s="1"/>
  <c r="T40" i="8"/>
  <c r="T14" i="2" s="1"/>
  <c r="Q40" i="8"/>
  <c r="R14" i="2" s="1"/>
  <c r="P40" i="8"/>
  <c r="P14" i="2" s="1"/>
  <c r="M40" i="8"/>
  <c r="N14" i="2" s="1"/>
  <c r="D40" i="8"/>
  <c r="C14" i="2" s="1"/>
  <c r="C40" i="8"/>
  <c r="B14" i="2" s="1"/>
  <c r="T40" i="7"/>
  <c r="T13" i="2" s="1"/>
  <c r="Q40" i="7"/>
  <c r="R13" i="2" s="1"/>
  <c r="P40" i="7"/>
  <c r="P13" i="2" s="1"/>
  <c r="M40" i="7"/>
  <c r="N13" i="2" s="1"/>
  <c r="D40" i="7"/>
  <c r="C13" i="2" s="1"/>
  <c r="C40" i="7"/>
  <c r="B13" i="2" s="1"/>
  <c r="T40" i="6"/>
  <c r="T12" i="2" s="1"/>
  <c r="Q40" i="6"/>
  <c r="R12" i="2" s="1"/>
  <c r="P40" i="6"/>
  <c r="P12" i="2" s="1"/>
  <c r="M40" i="6"/>
  <c r="N12" i="2" s="1"/>
  <c r="D40" i="6"/>
  <c r="C12" i="2" s="1"/>
  <c r="C40" i="6"/>
  <c r="B12" i="2" s="1"/>
  <c r="T40" i="5"/>
  <c r="T11" i="2" s="1"/>
  <c r="Q40" i="5"/>
  <c r="R11" i="2" s="1"/>
  <c r="P40" i="5"/>
  <c r="P11" i="2" s="1"/>
  <c r="M40" i="5"/>
  <c r="N11" i="2" s="1"/>
  <c r="D40" i="5"/>
  <c r="C11" i="2" s="1"/>
  <c r="C40" i="5"/>
  <c r="B11" i="2" s="1"/>
  <c r="T40" i="4"/>
  <c r="T10" i="2" s="1"/>
  <c r="Q40" i="4"/>
  <c r="R10" i="2" s="1"/>
  <c r="P40" i="4"/>
  <c r="P10" i="2" s="1"/>
  <c r="M40" i="4"/>
  <c r="N10" i="2" s="1"/>
  <c r="D40" i="4"/>
  <c r="C10" i="2" s="1"/>
  <c r="C40" i="4"/>
  <c r="B10" i="2" s="1"/>
  <c r="W9" i="17"/>
  <c r="W11" i="17"/>
  <c r="W12" i="17"/>
  <c r="W13" i="17"/>
  <c r="W15" i="17"/>
  <c r="W16" i="17"/>
  <c r="W17" i="17"/>
  <c r="W19" i="17"/>
  <c r="W20" i="17"/>
  <c r="W21" i="17"/>
  <c r="W23" i="17"/>
  <c r="W24" i="17"/>
  <c r="W25" i="17"/>
  <c r="W27" i="17"/>
  <c r="W28" i="17"/>
  <c r="W29" i="17"/>
  <c r="W31" i="17"/>
  <c r="W32" i="17"/>
  <c r="W33" i="17"/>
  <c r="W35" i="17"/>
  <c r="W36" i="17"/>
  <c r="W37" i="17"/>
  <c r="W39" i="17"/>
  <c r="W10" i="16"/>
  <c r="W11" i="16"/>
  <c r="W12" i="16"/>
  <c r="W14" i="16"/>
  <c r="W15" i="16"/>
  <c r="W18" i="16"/>
  <c r="W19" i="16"/>
  <c r="W20" i="16"/>
  <c r="W22" i="16"/>
  <c r="W23" i="16"/>
  <c r="W24" i="16"/>
  <c r="W26" i="16"/>
  <c r="W27" i="16"/>
  <c r="W28" i="16"/>
  <c r="W30" i="16"/>
  <c r="W31" i="16"/>
  <c r="W32" i="16"/>
  <c r="W34" i="16"/>
  <c r="W35" i="16"/>
  <c r="W36" i="16"/>
  <c r="W38" i="16"/>
  <c r="W39" i="16"/>
  <c r="W9" i="15"/>
  <c r="W10" i="15"/>
  <c r="W11" i="15"/>
  <c r="W13" i="15"/>
  <c r="W15" i="15"/>
  <c r="W17" i="15"/>
  <c r="W18" i="15"/>
  <c r="W19" i="15"/>
  <c r="W21" i="15"/>
  <c r="W22" i="15"/>
  <c r="W23" i="15"/>
  <c r="W25" i="15"/>
  <c r="W26" i="15"/>
  <c r="W27" i="15"/>
  <c r="W29" i="15"/>
  <c r="W30" i="15"/>
  <c r="W31" i="15"/>
  <c r="W33" i="15"/>
  <c r="W34" i="15"/>
  <c r="W35" i="15"/>
  <c r="W37" i="15"/>
  <c r="W38" i="15"/>
  <c r="W39" i="15"/>
  <c r="W9" i="14"/>
  <c r="W10" i="14"/>
  <c r="W12" i="14"/>
  <c r="W13" i="14"/>
  <c r="W14" i="14"/>
  <c r="W16" i="14"/>
  <c r="W17" i="14"/>
  <c r="W18" i="14"/>
  <c r="W20" i="14"/>
  <c r="W21" i="14"/>
  <c r="W22" i="14"/>
  <c r="W24" i="14"/>
  <c r="W25" i="14"/>
  <c r="W26" i="14"/>
  <c r="W28" i="14"/>
  <c r="W29" i="14"/>
  <c r="W30" i="14"/>
  <c r="W32" i="14"/>
  <c r="W33" i="14"/>
  <c r="W34" i="14"/>
  <c r="W36" i="14"/>
  <c r="W37" i="14"/>
  <c r="W38" i="14"/>
  <c r="W9" i="13"/>
  <c r="W11" i="13"/>
  <c r="W12" i="13"/>
  <c r="W13" i="13"/>
  <c r="W15" i="13"/>
  <c r="W16" i="13"/>
  <c r="W17" i="13"/>
  <c r="W19" i="13"/>
  <c r="W20" i="13"/>
  <c r="W21" i="13"/>
  <c r="W23" i="13"/>
  <c r="W24" i="13"/>
  <c r="W25" i="13"/>
  <c r="W27" i="13"/>
  <c r="W28" i="13"/>
  <c r="W29" i="13"/>
  <c r="W31" i="13"/>
  <c r="W32" i="13"/>
  <c r="W33" i="13"/>
  <c r="W35" i="13"/>
  <c r="W36" i="13"/>
  <c r="W37" i="13"/>
  <c r="W39" i="13"/>
  <c r="W10" i="12"/>
  <c r="W11" i="12"/>
  <c r="W12" i="12"/>
  <c r="W14" i="12"/>
  <c r="W15" i="12"/>
  <c r="W16" i="12"/>
  <c r="W18" i="12"/>
  <c r="W19" i="12"/>
  <c r="W20" i="12"/>
  <c r="W22" i="12"/>
  <c r="W23" i="12"/>
  <c r="W24" i="12"/>
  <c r="W26" i="12"/>
  <c r="W27" i="12"/>
  <c r="W28" i="12"/>
  <c r="W30" i="12"/>
  <c r="W31" i="12"/>
  <c r="W32" i="12"/>
  <c r="W34" i="12"/>
  <c r="W35" i="12"/>
  <c r="W36" i="12"/>
  <c r="W38" i="12"/>
  <c r="W39" i="12"/>
  <c r="W10" i="11"/>
  <c r="W12" i="11"/>
  <c r="W14" i="11"/>
  <c r="W15" i="11"/>
  <c r="W16" i="11"/>
  <c r="W18" i="11"/>
  <c r="W19" i="11"/>
  <c r="W20" i="11"/>
  <c r="W22" i="11"/>
  <c r="W23" i="11"/>
  <c r="W24" i="11"/>
  <c r="W26" i="11"/>
  <c r="W27" i="11"/>
  <c r="W28" i="11"/>
  <c r="W30" i="11"/>
  <c r="W31" i="11"/>
  <c r="W32" i="11"/>
  <c r="W34" i="11"/>
  <c r="W35" i="11"/>
  <c r="W36" i="11"/>
  <c r="W38" i="11"/>
  <c r="W39" i="11"/>
  <c r="W9" i="10"/>
  <c r="W10" i="10"/>
  <c r="W12" i="10"/>
  <c r="W13" i="10"/>
  <c r="W14" i="10"/>
  <c r="W16" i="10"/>
  <c r="W17" i="10"/>
  <c r="W18" i="10"/>
  <c r="W20" i="10"/>
  <c r="W21" i="10"/>
  <c r="W22" i="10"/>
  <c r="W24" i="10"/>
  <c r="W25" i="10"/>
  <c r="W26" i="10"/>
  <c r="W28" i="10"/>
  <c r="W29" i="10"/>
  <c r="W30" i="10"/>
  <c r="W32" i="10"/>
  <c r="W33" i="10"/>
  <c r="W34" i="10"/>
  <c r="W36" i="10"/>
  <c r="W37" i="10"/>
  <c r="W38" i="10"/>
  <c r="W9" i="9"/>
  <c r="W11" i="9"/>
  <c r="W12" i="9"/>
  <c r="W13" i="9"/>
  <c r="W15" i="9"/>
  <c r="W16" i="9"/>
  <c r="W17" i="9"/>
  <c r="W19" i="9"/>
  <c r="W20" i="9"/>
  <c r="W21" i="9"/>
  <c r="W23" i="9"/>
  <c r="W24" i="9"/>
  <c r="W25" i="9"/>
  <c r="W27" i="9"/>
  <c r="W28" i="9"/>
  <c r="W29" i="9"/>
  <c r="W31" i="9"/>
  <c r="W32" i="9"/>
  <c r="W33" i="9"/>
  <c r="W35" i="9"/>
  <c r="W36" i="9"/>
  <c r="W37" i="9"/>
  <c r="W39" i="9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9" i="7"/>
  <c r="W10" i="7"/>
  <c r="W11" i="7"/>
  <c r="W13" i="7"/>
  <c r="W14" i="7"/>
  <c r="W15" i="7"/>
  <c r="W17" i="7"/>
  <c r="W18" i="7"/>
  <c r="W19" i="7"/>
  <c r="W21" i="7"/>
  <c r="W22" i="7"/>
  <c r="W23" i="7"/>
  <c r="W25" i="7"/>
  <c r="W26" i="7"/>
  <c r="W27" i="7"/>
  <c r="W29" i="7"/>
  <c r="W30" i="7"/>
  <c r="W31" i="7"/>
  <c r="W33" i="7"/>
  <c r="W34" i="7"/>
  <c r="W35" i="7"/>
  <c r="W37" i="7"/>
  <c r="W38" i="7"/>
  <c r="W39" i="7"/>
  <c r="W9" i="6"/>
  <c r="W10" i="6"/>
  <c r="W12" i="6"/>
  <c r="W13" i="6"/>
  <c r="W14" i="6"/>
  <c r="W16" i="6"/>
  <c r="W17" i="6"/>
  <c r="W18" i="6"/>
  <c r="W20" i="6"/>
  <c r="W21" i="6"/>
  <c r="W22" i="6"/>
  <c r="W24" i="6"/>
  <c r="W25" i="6"/>
  <c r="W26" i="6"/>
  <c r="W28" i="6"/>
  <c r="W29" i="6"/>
  <c r="W30" i="6"/>
  <c r="W32" i="6"/>
  <c r="W33" i="6"/>
  <c r="W34" i="6"/>
  <c r="W36" i="6"/>
  <c r="W37" i="6"/>
  <c r="W38" i="6"/>
  <c r="E40" i="6"/>
  <c r="W9" i="5"/>
  <c r="W11" i="5"/>
  <c r="W12" i="5"/>
  <c r="W13" i="5"/>
  <c r="W15" i="5"/>
  <c r="W16" i="5"/>
  <c r="W19" i="5"/>
  <c r="W20" i="5"/>
  <c r="W21" i="5"/>
  <c r="W24" i="5"/>
  <c r="W25" i="5"/>
  <c r="W28" i="5"/>
  <c r="W29" i="5"/>
  <c r="W31" i="5"/>
  <c r="W32" i="5"/>
  <c r="W33" i="5"/>
  <c r="W35" i="5"/>
  <c r="W36" i="5"/>
  <c r="W37" i="5"/>
  <c r="W39" i="5"/>
  <c r="W10" i="4"/>
  <c r="W11" i="4"/>
  <c r="W12" i="4"/>
  <c r="W14" i="4"/>
  <c r="W15" i="4"/>
  <c r="W16" i="4"/>
  <c r="W18" i="4"/>
  <c r="W20" i="4"/>
  <c r="W22" i="4"/>
  <c r="W23" i="4"/>
  <c r="W24" i="4"/>
  <c r="W26" i="4"/>
  <c r="W27" i="4"/>
  <c r="W28" i="4"/>
  <c r="W30" i="4"/>
  <c r="W31" i="4"/>
  <c r="W32" i="4"/>
  <c r="W34" i="4"/>
  <c r="W35" i="4"/>
  <c r="W36" i="4"/>
  <c r="W38" i="4"/>
  <c r="W39" i="4"/>
  <c r="W15" i="18"/>
  <c r="G15" i="2" l="1"/>
  <c r="H25" i="2"/>
  <c r="L25" i="2"/>
  <c r="L26" i="2"/>
  <c r="R20" i="18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R32" i="18" s="1"/>
  <c r="R33" i="18" s="1"/>
  <c r="R34" i="18" s="1"/>
  <c r="R35" i="18" s="1"/>
  <c r="R36" i="18" s="1"/>
  <c r="R37" i="18" s="1"/>
  <c r="R38" i="18" s="1"/>
  <c r="R25" i="2"/>
  <c r="T25" i="2"/>
  <c r="B25" i="2"/>
  <c r="C25" i="2"/>
  <c r="T26" i="2"/>
  <c r="N15" i="2"/>
  <c r="H26" i="2"/>
  <c r="I41" i="4"/>
  <c r="C15" i="2"/>
  <c r="B15" i="2"/>
  <c r="H15" i="2"/>
  <c r="E40" i="18"/>
  <c r="D9" i="2" s="1"/>
  <c r="K15" i="2"/>
  <c r="D12" i="2"/>
  <c r="Q12" i="2" s="1"/>
  <c r="I41" i="6"/>
  <c r="R41" i="6"/>
  <c r="N25" i="2"/>
  <c r="N26" i="2"/>
  <c r="N41" i="6"/>
  <c r="F13" i="2"/>
  <c r="G26" i="2"/>
  <c r="G25" i="2"/>
  <c r="K20" i="2"/>
  <c r="K26" i="2" s="1"/>
  <c r="E40" i="17"/>
  <c r="I41" i="17" s="1"/>
  <c r="W10" i="17"/>
  <c r="W9" i="16"/>
  <c r="E40" i="16"/>
  <c r="W12" i="15"/>
  <c r="E40" i="15"/>
  <c r="N41" i="15" s="1"/>
  <c r="W11" i="14"/>
  <c r="E40" i="14"/>
  <c r="W10" i="13"/>
  <c r="E40" i="13"/>
  <c r="N41" i="13" s="1"/>
  <c r="F24" i="2"/>
  <c r="F21" i="2"/>
  <c r="F26" i="2" s="1"/>
  <c r="J8" i="4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I9" i="2"/>
  <c r="J39" i="18"/>
  <c r="E40" i="12"/>
  <c r="W9" i="12"/>
  <c r="W11" i="11"/>
  <c r="E40" i="11"/>
  <c r="E40" i="8"/>
  <c r="W12" i="7"/>
  <c r="E40" i="7"/>
  <c r="I41" i="7" s="1"/>
  <c r="E40" i="5"/>
  <c r="W10" i="5"/>
  <c r="E40" i="9"/>
  <c r="E40" i="10"/>
  <c r="R41" i="10" s="1"/>
  <c r="R15" i="2"/>
  <c r="R26" i="2"/>
  <c r="P15" i="2"/>
  <c r="K22" i="2"/>
  <c r="T15" i="2"/>
  <c r="P17" i="2"/>
  <c r="L15" i="2"/>
  <c r="M9" i="2" l="1"/>
  <c r="J9" i="2"/>
  <c r="S9" i="2"/>
  <c r="R39" i="18"/>
  <c r="R8" i="4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S10" i="2" s="1"/>
  <c r="N8" i="5"/>
  <c r="N9" i="5" s="1"/>
  <c r="O9" i="2"/>
  <c r="N39" i="18"/>
  <c r="R41" i="4"/>
  <c r="D10" i="2"/>
  <c r="Q10" i="2" s="1"/>
  <c r="B26" i="2"/>
  <c r="C26" i="2"/>
  <c r="M12" i="2"/>
  <c r="J12" i="2"/>
  <c r="I41" i="18"/>
  <c r="N41" i="4"/>
  <c r="N41" i="18"/>
  <c r="Q9" i="2"/>
  <c r="R41" i="18"/>
  <c r="J8" i="5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I10" i="2"/>
  <c r="D21" i="2"/>
  <c r="J21" i="2" s="1"/>
  <c r="R41" i="14"/>
  <c r="N41" i="14"/>
  <c r="D23" i="2"/>
  <c r="R41" i="16"/>
  <c r="I41" i="16"/>
  <c r="N41" i="16"/>
  <c r="P25" i="2"/>
  <c r="P26" i="2"/>
  <c r="D17" i="2"/>
  <c r="Q17" i="2" s="1"/>
  <c r="I41" i="10"/>
  <c r="N41" i="10"/>
  <c r="D14" i="2"/>
  <c r="N41" i="8"/>
  <c r="R41" i="8"/>
  <c r="I41" i="8"/>
  <c r="D19" i="2"/>
  <c r="R41" i="12"/>
  <c r="N41" i="12"/>
  <c r="I41" i="12"/>
  <c r="I41" i="14"/>
  <c r="D16" i="2"/>
  <c r="I41" i="9"/>
  <c r="N41" i="9"/>
  <c r="R41" i="9"/>
  <c r="D11" i="2"/>
  <c r="N41" i="5"/>
  <c r="I41" i="5"/>
  <c r="R41" i="5"/>
  <c r="R41" i="11"/>
  <c r="D18" i="2"/>
  <c r="I41" i="11"/>
  <c r="N41" i="11"/>
  <c r="D20" i="2"/>
  <c r="M20" i="2" s="1"/>
  <c r="R41" i="13"/>
  <c r="I41" i="13"/>
  <c r="D22" i="2"/>
  <c r="M22" i="2" s="1"/>
  <c r="R41" i="15"/>
  <c r="I41" i="15"/>
  <c r="K25" i="2"/>
  <c r="F15" i="2"/>
  <c r="D13" i="2"/>
  <c r="J13" i="2" s="1"/>
  <c r="N41" i="7"/>
  <c r="R41" i="7"/>
  <c r="D24" i="2"/>
  <c r="N41" i="17"/>
  <c r="R41" i="17"/>
  <c r="F25" i="2"/>
  <c r="N10" i="5" l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R8" i="5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O10" i="2"/>
  <c r="M10" i="2"/>
  <c r="J10" i="2"/>
  <c r="Q24" i="2"/>
  <c r="M24" i="2"/>
  <c r="M21" i="2"/>
  <c r="Q21" i="2"/>
  <c r="J20" i="2"/>
  <c r="Q20" i="2"/>
  <c r="Q18" i="2"/>
  <c r="M18" i="2"/>
  <c r="J18" i="2"/>
  <c r="J23" i="2"/>
  <c r="M23" i="2"/>
  <c r="Q23" i="2"/>
  <c r="J24" i="2"/>
  <c r="Q14" i="2"/>
  <c r="J14" i="2"/>
  <c r="M14" i="2"/>
  <c r="M13" i="2"/>
  <c r="Q13" i="2"/>
  <c r="Q22" i="2"/>
  <c r="J22" i="2"/>
  <c r="D15" i="2"/>
  <c r="J15" i="2" s="1"/>
  <c r="J11" i="2"/>
  <c r="Q11" i="2"/>
  <c r="M11" i="2"/>
  <c r="D25" i="2"/>
  <c r="J16" i="2"/>
  <c r="M16" i="2"/>
  <c r="Q16" i="2"/>
  <c r="M17" i="2"/>
  <c r="J17" i="2"/>
  <c r="Q19" i="2"/>
  <c r="M19" i="2"/>
  <c r="J19" i="2"/>
  <c r="J8" i="6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I12" i="2" s="1"/>
  <c r="I11" i="2"/>
  <c r="J39" i="5"/>
  <c r="N8" i="6" l="1"/>
  <c r="N9" i="6" s="1"/>
  <c r="N10" i="6" s="1"/>
  <c r="N12" i="6" s="1"/>
  <c r="N39" i="5"/>
  <c r="O11" i="2"/>
  <c r="F39" i="18"/>
  <c r="F8" i="4"/>
  <c r="E9" i="2"/>
  <c r="R39" i="5"/>
  <c r="S11" i="2"/>
  <c r="D26" i="2"/>
  <c r="J26" i="2" s="1"/>
  <c r="J8" i="7"/>
  <c r="J9" i="7" s="1"/>
  <c r="J10" i="7" s="1"/>
  <c r="J11" i="7" s="1"/>
  <c r="J12" i="7" s="1"/>
  <c r="J13" i="7" s="1"/>
  <c r="J14" i="7" s="1"/>
  <c r="J25" i="2"/>
  <c r="Q25" i="2"/>
  <c r="M25" i="2"/>
  <c r="R8" i="7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S12" i="2"/>
  <c r="M15" i="2"/>
  <c r="Q15" i="2"/>
  <c r="N13" i="6" l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E10" i="2" s="1"/>
  <c r="J15" i="7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I13" i="2" s="1"/>
  <c r="M26" i="2"/>
  <c r="Q26" i="2"/>
  <c r="R8" i="8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S13" i="2"/>
  <c r="N29" i="6" l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E11" i="2" s="1"/>
  <c r="J8" i="8"/>
  <c r="J9" i="8" s="1"/>
  <c r="J10" i="8" s="1"/>
  <c r="J11" i="8" s="1"/>
  <c r="J12" i="8" s="1"/>
  <c r="J13" i="8" s="1"/>
  <c r="J14" i="8" s="1"/>
  <c r="J15" i="8" s="1"/>
  <c r="R8" i="9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S14" i="2"/>
  <c r="R39" i="8"/>
  <c r="N8" i="7" l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O12" i="2"/>
  <c r="J16" i="8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F8" i="6"/>
  <c r="F39" i="5"/>
  <c r="R8" i="10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S16" i="2"/>
  <c r="O13" i="2" l="1"/>
  <c r="N8" i="9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20" i="9" s="1"/>
  <c r="N21" i="9" s="1"/>
  <c r="N22" i="9" s="1"/>
  <c r="N23" i="9" s="1"/>
  <c r="N24" i="9" s="1"/>
  <c r="N25" i="9" s="1"/>
  <c r="N26" i="9" s="1"/>
  <c r="N27" i="9" s="1"/>
  <c r="N39" i="8"/>
  <c r="O14" i="2"/>
  <c r="J8" i="9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I16" i="2" s="1"/>
  <c r="I14" i="2"/>
  <c r="J39" i="8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8" i="7" s="1"/>
  <c r="R8" i="1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S17" i="2"/>
  <c r="R39" i="10"/>
  <c r="N28" i="9" l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J8" i="10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I18" i="2" s="1"/>
  <c r="F9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8" i="8" s="1"/>
  <c r="E12" i="2"/>
  <c r="R8" i="12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S18" i="2"/>
  <c r="N8" i="10" l="1"/>
  <c r="O16" i="2"/>
  <c r="J8" i="12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I19" i="2" s="1"/>
  <c r="I17" i="2"/>
  <c r="J39" i="10"/>
  <c r="F9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E13" i="2"/>
  <c r="R8" i="13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S19" i="2"/>
  <c r="N9" i="10" l="1"/>
  <c r="N10" i="10" s="1"/>
  <c r="N11" i="10" s="1"/>
  <c r="N12" i="10" s="1"/>
  <c r="N13" i="10" s="1"/>
  <c r="N14" i="10" s="1"/>
  <c r="N15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J8" i="13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I20" i="2" s="1"/>
  <c r="F8" i="9"/>
  <c r="F39" i="8"/>
  <c r="E14" i="2"/>
  <c r="R8" i="14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S20" i="2"/>
  <c r="R37" i="13"/>
  <c r="R38" i="13" s="1"/>
  <c r="R39" i="13" s="1"/>
  <c r="O17" i="2" l="1"/>
  <c r="N8" i="11"/>
  <c r="N39" i="10"/>
  <c r="J8" i="14"/>
  <c r="J37" i="13"/>
  <c r="J38" i="13" s="1"/>
  <c r="J39" i="13" s="1"/>
  <c r="F9" i="9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8" i="10" s="1"/>
  <c r="R8" i="15"/>
  <c r="R9" i="15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S21" i="2"/>
  <c r="N9" i="11" l="1"/>
  <c r="N10" i="11" s="1"/>
  <c r="N11" i="11" s="1"/>
  <c r="N12" i="11" s="1"/>
  <c r="N13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N39" i="11" s="1"/>
  <c r="J9" i="14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F9" i="10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E16" i="2"/>
  <c r="R8" i="16"/>
  <c r="R9" i="16" s="1"/>
  <c r="R10" i="16" s="1"/>
  <c r="R11" i="16" s="1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S23" i="2" s="1"/>
  <c r="S22" i="2"/>
  <c r="R39" i="15"/>
  <c r="R8" i="17" s="1"/>
  <c r="R9" i="17" s="1"/>
  <c r="R10" i="17" s="1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N8" i="12" l="1"/>
  <c r="O18" i="2"/>
  <c r="J8" i="15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I21" i="2"/>
  <c r="F8" i="11"/>
  <c r="E17" i="2"/>
  <c r="F39" i="10"/>
  <c r="S24" i="2"/>
  <c r="R39" i="17"/>
  <c r="N9" i="12" l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6" i="12" s="1"/>
  <c r="N37" i="12" s="1"/>
  <c r="N38" i="12" s="1"/>
  <c r="N39" i="12" s="1"/>
  <c r="J39" i="15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I24" i="2" s="1"/>
  <c r="J8" i="16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I23" i="2" s="1"/>
  <c r="I22" i="2"/>
  <c r="F9" i="1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8" i="12" s="1"/>
  <c r="O19" i="2" l="1"/>
  <c r="N8" i="13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J39" i="17"/>
  <c r="F9" i="12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E19" i="2" s="1"/>
  <c r="E18" i="2"/>
  <c r="O20" i="2" l="1"/>
  <c r="N37" i="13"/>
  <c r="N38" i="13" s="1"/>
  <c r="N39" i="13" s="1"/>
  <c r="N8" i="14"/>
  <c r="N9" i="14" s="1"/>
  <c r="F8" i="13"/>
  <c r="N10" i="14" l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N8" i="15" l="1"/>
  <c r="O21" i="2"/>
  <c r="F8" i="14"/>
  <c r="E20" i="2"/>
  <c r="F37" i="13"/>
  <c r="F38" i="13" s="1"/>
  <c r="F39" i="13" s="1"/>
  <c r="N9" i="15" l="1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N38" i="15" s="1"/>
  <c r="F9" i="14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E21" i="2" s="1"/>
  <c r="O22" i="2" l="1"/>
  <c r="N8" i="16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O23" i="2" s="1"/>
  <c r="N39" i="15"/>
  <c r="N8" i="17" s="1"/>
  <c r="N9" i="17" s="1"/>
  <c r="N10" i="17" s="1"/>
  <c r="N11" i="17" s="1"/>
  <c r="N12" i="17" s="1"/>
  <c r="N13" i="17" s="1"/>
  <c r="F8" i="15"/>
  <c r="N15" i="17" l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F9" i="15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N39" i="17" l="1"/>
  <c r="O24" i="2"/>
  <c r="F8" i="16"/>
  <c r="F39" i="15"/>
  <c r="E22" i="2"/>
  <c r="F9" i="16" l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E23" i="2" s="1"/>
  <c r="F8" i="17" l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l="1"/>
  <c r="E24" i="2"/>
</calcChain>
</file>

<file path=xl/sharedStrings.xml><?xml version="1.0" encoding="utf-8"?>
<sst xmlns="http://schemas.openxmlformats.org/spreadsheetml/2006/main" count="1382" uniqueCount="161">
  <si>
    <t>事業者名：</t>
    <rPh sb="0" eb="3">
      <t>ジギョウシャ</t>
    </rPh>
    <rPh sb="3" eb="4">
      <t>メイ</t>
    </rPh>
    <phoneticPr fontId="2"/>
  </si>
  <si>
    <t>再生処理施設（工場）名：</t>
    <rPh sb="0" eb="2">
      <t>サイセイ</t>
    </rPh>
    <rPh sb="2" eb="4">
      <t>ショリ</t>
    </rPh>
    <rPh sb="4" eb="6">
      <t>シセツ</t>
    </rPh>
    <rPh sb="7" eb="9">
      <t>コウジョウ</t>
    </rPh>
    <rPh sb="10" eb="11">
      <t>メイ</t>
    </rPh>
    <phoneticPr fontId="2"/>
  </si>
  <si>
    <t>※市町村がスケールを持っていない場合は、貴社工場スケール計量値を記入</t>
    <rPh sb="1" eb="4">
      <t>シチョウソン</t>
    </rPh>
    <rPh sb="10" eb="11">
      <t>モ</t>
    </rPh>
    <rPh sb="16" eb="18">
      <t>バアイ</t>
    </rPh>
    <rPh sb="20" eb="22">
      <t>キシャ</t>
    </rPh>
    <rPh sb="22" eb="24">
      <t>コウジョウ</t>
    </rPh>
    <rPh sb="28" eb="30">
      <t>ケイリョウ</t>
    </rPh>
    <rPh sb="30" eb="31">
      <t>チ</t>
    </rPh>
    <rPh sb="32" eb="34">
      <t>キニュウ</t>
    </rPh>
    <phoneticPr fontId="2"/>
  </si>
  <si>
    <t>（単位：ｋｇ）</t>
    <rPh sb="1" eb="3">
      <t>タンイ</t>
    </rPh>
    <phoneticPr fontId="2"/>
  </si>
  <si>
    <t>※引取量（市町村スケール計量値）</t>
    <rPh sb="1" eb="3">
      <t>ヒキトリ</t>
    </rPh>
    <rPh sb="3" eb="4">
      <t>リョウ</t>
    </rPh>
    <rPh sb="5" eb="8">
      <t>シチョウソン</t>
    </rPh>
    <rPh sb="12" eb="14">
      <t>ケイリョウ</t>
    </rPh>
    <rPh sb="14" eb="15">
      <t>チ</t>
    </rPh>
    <phoneticPr fontId="2"/>
  </si>
  <si>
    <t>②選別実施量
（④+⑤+⑥）</t>
    <rPh sb="1" eb="3">
      <t>センベツ</t>
    </rPh>
    <rPh sb="3" eb="5">
      <t>ジッシ</t>
    </rPh>
    <rPh sb="5" eb="6">
      <t>リョウ</t>
    </rPh>
    <phoneticPr fontId="2"/>
  </si>
  <si>
    <t>④異　物</t>
    <rPh sb="1" eb="2">
      <t>イ</t>
    </rPh>
    <rPh sb="3" eb="4">
      <t>モノ</t>
    </rPh>
    <phoneticPr fontId="2"/>
  </si>
  <si>
    <t>製紙原料</t>
    <rPh sb="0" eb="2">
      <t>セイシ</t>
    </rPh>
    <rPh sb="2" eb="4">
      <t>ゲンリョウ</t>
    </rPh>
    <phoneticPr fontId="2"/>
  </si>
  <si>
    <t>固形燃料化原料</t>
    <rPh sb="0" eb="2">
      <t>コケイ</t>
    </rPh>
    <rPh sb="2" eb="4">
      <t>ネンリョウ</t>
    </rPh>
    <rPh sb="4" eb="5">
      <t>カ</t>
    </rPh>
    <rPh sb="5" eb="7">
      <t>ゲンリョウ</t>
    </rPh>
    <phoneticPr fontId="2"/>
  </si>
  <si>
    <t>選別作業
(注4)</t>
    <rPh sb="0" eb="2">
      <t>センベツ</t>
    </rPh>
    <rPh sb="2" eb="4">
      <t>サギョウ</t>
    </rPh>
    <phoneticPr fontId="2"/>
  </si>
  <si>
    <t>再資源化量（注1）</t>
    <rPh sb="0" eb="1">
      <t>サイ</t>
    </rPh>
    <rPh sb="1" eb="3">
      <t>シゲン</t>
    </rPh>
    <rPh sb="3" eb="4">
      <t>カ</t>
    </rPh>
    <rPh sb="4" eb="5">
      <t>リョウ</t>
    </rPh>
    <rPh sb="6" eb="7">
      <t>チュウ</t>
    </rPh>
    <phoneticPr fontId="2"/>
  </si>
  <si>
    <t>産廃処理
対象量</t>
    <rPh sb="0" eb="2">
      <t>サンハイ</t>
    </rPh>
    <rPh sb="2" eb="4">
      <t>ショリ</t>
    </rPh>
    <rPh sb="5" eb="7">
      <t>タイショウ</t>
    </rPh>
    <rPh sb="7" eb="8">
      <t>リョウ</t>
    </rPh>
    <phoneticPr fontId="2"/>
  </si>
  <si>
    <t>異物混入比率
④/②</t>
    <rPh sb="0" eb="2">
      <t>イブツ</t>
    </rPh>
    <rPh sb="2" eb="4">
      <t>コンニュウ</t>
    </rPh>
    <rPh sb="4" eb="6">
      <t>ヒリツ</t>
    </rPh>
    <phoneticPr fontId="2"/>
  </si>
  <si>
    <t>⑤製紙原料
選別量</t>
    <rPh sb="1" eb="3">
      <t>セイシ</t>
    </rPh>
    <rPh sb="3" eb="5">
      <t>ゲンリョウ</t>
    </rPh>
    <phoneticPr fontId="2"/>
  </si>
  <si>
    <t>製紙原料
比率
⑤/②</t>
    <rPh sb="0" eb="2">
      <t>セイシ</t>
    </rPh>
    <rPh sb="2" eb="4">
      <t>ゲンリョウ</t>
    </rPh>
    <rPh sb="5" eb="7">
      <t>ヒリツ</t>
    </rPh>
    <phoneticPr fontId="2"/>
  </si>
  <si>
    <t>販売</t>
    <rPh sb="0" eb="2">
      <t>ハンバイ</t>
    </rPh>
    <phoneticPr fontId="2"/>
  </si>
  <si>
    <t>⑥固形燃料化原料
選別量</t>
    <rPh sb="1" eb="3">
      <t>コケイ</t>
    </rPh>
    <rPh sb="3" eb="5">
      <t>ネンリョウ</t>
    </rPh>
    <rPh sb="5" eb="6">
      <t>カ</t>
    </rPh>
    <rPh sb="6" eb="8">
      <t>ゲンリョウ</t>
    </rPh>
    <rPh sb="9" eb="11">
      <t>センベツ</t>
    </rPh>
    <rPh sb="11" eb="12">
      <t>リョウ</t>
    </rPh>
    <phoneticPr fontId="2"/>
  </si>
  <si>
    <t>引渡し</t>
    <rPh sb="0" eb="2">
      <t>ヒキワタ</t>
    </rPh>
    <phoneticPr fontId="2"/>
  </si>
  <si>
    <t>作業人員</t>
    <rPh sb="0" eb="2">
      <t>サギョウ</t>
    </rPh>
    <rPh sb="2" eb="4">
      <t>ジンイン</t>
    </rPh>
    <phoneticPr fontId="2"/>
  </si>
  <si>
    <t>作業時間</t>
    <rPh sb="0" eb="2">
      <t>サギョウ</t>
    </rPh>
    <rPh sb="2" eb="4">
      <t>ジカン</t>
    </rPh>
    <phoneticPr fontId="2"/>
  </si>
  <si>
    <t>作業量(kg/人/時間)</t>
    <rPh sb="7" eb="8">
      <t>ヒト</t>
    </rPh>
    <rPh sb="9" eb="11">
      <t>ジカン</t>
    </rPh>
    <phoneticPr fontId="2"/>
  </si>
  <si>
    <t>処分量</t>
    <rPh sb="0" eb="2">
      <t>ショブン</t>
    </rPh>
    <rPh sb="2" eb="3">
      <t>リョウ</t>
    </rPh>
    <phoneticPr fontId="2"/>
  </si>
  <si>
    <t>処分残</t>
    <rPh sb="0" eb="2">
      <t>ショブン</t>
    </rPh>
    <rPh sb="2" eb="3">
      <t>ザン</t>
    </rPh>
    <phoneticPr fontId="2"/>
  </si>
  <si>
    <t>出荷量（貴社工場スケール計量値）（注2）</t>
    <rPh sb="0" eb="2">
      <t>シュッカ</t>
    </rPh>
    <rPh sb="2" eb="3">
      <t>リョウ</t>
    </rPh>
    <rPh sb="4" eb="6">
      <t>キシャ</t>
    </rPh>
    <rPh sb="6" eb="8">
      <t>コウジョウ</t>
    </rPh>
    <rPh sb="12" eb="14">
      <t>ケイリョウ</t>
    </rPh>
    <rPh sb="14" eb="15">
      <t>チ</t>
    </rPh>
    <rPh sb="17" eb="18">
      <t>チュウ</t>
    </rPh>
    <phoneticPr fontId="2"/>
  </si>
  <si>
    <t>出荷残</t>
    <rPh sb="0" eb="2">
      <t>シュッカ</t>
    </rPh>
    <rPh sb="2" eb="3">
      <t>ザン</t>
    </rPh>
    <phoneticPr fontId="2"/>
  </si>
  <si>
    <t>販売先</t>
    <rPh sb="0" eb="2">
      <t>ハンバイ</t>
    </rPh>
    <rPh sb="2" eb="3">
      <t>サキ</t>
    </rPh>
    <phoneticPr fontId="2"/>
  </si>
  <si>
    <t>引渡量（貴社工場スケール計量値）</t>
    <rPh sb="0" eb="2">
      <t>ヒキワタシ</t>
    </rPh>
    <rPh sb="2" eb="3">
      <t>リョウ</t>
    </rPh>
    <rPh sb="4" eb="6">
      <t>キシャ</t>
    </rPh>
    <rPh sb="6" eb="8">
      <t>コウジョウ</t>
    </rPh>
    <rPh sb="12" eb="14">
      <t>ケイリョウ</t>
    </rPh>
    <rPh sb="14" eb="15">
      <t>チ</t>
    </rPh>
    <phoneticPr fontId="2"/>
  </si>
  <si>
    <t>前月繰越</t>
    <rPh sb="0" eb="2">
      <t>ゼンゲツ</t>
    </rPh>
    <rPh sb="2" eb="4">
      <t>クリコシ</t>
    </rPh>
    <phoneticPr fontId="2"/>
  </si>
  <si>
    <t>合計</t>
    <rPh sb="0" eb="2">
      <t>ゴウケイ</t>
    </rPh>
    <phoneticPr fontId="2"/>
  </si>
  <si>
    <t>下記の内容をご確認の上、選別作業を実施し、上表の各項目欄に記入してください。</t>
    <rPh sb="0" eb="2">
      <t>カキ</t>
    </rPh>
    <rPh sb="3" eb="5">
      <t>ナイヨウ</t>
    </rPh>
    <rPh sb="7" eb="9">
      <t>カクニン</t>
    </rPh>
    <rPh sb="10" eb="11">
      <t>ウエ</t>
    </rPh>
    <rPh sb="12" eb="14">
      <t>センベツ</t>
    </rPh>
    <rPh sb="14" eb="16">
      <t>サギョウ</t>
    </rPh>
    <rPh sb="17" eb="19">
      <t>ジッシ</t>
    </rPh>
    <rPh sb="21" eb="23">
      <t>ジョウヒョウ</t>
    </rPh>
    <rPh sb="24" eb="25">
      <t>カク</t>
    </rPh>
    <rPh sb="25" eb="27">
      <t>コウモク</t>
    </rPh>
    <rPh sb="27" eb="28">
      <t>ラン</t>
    </rPh>
    <rPh sb="29" eb="31">
      <t>キニュウ</t>
    </rPh>
    <phoneticPr fontId="2"/>
  </si>
  <si>
    <t>※引取品は、［製紙原料］・［固形燃料化原料］・［異物（番線、段ボール、牛乳パック、一般古紙等の再資源化品）］・［異物（産廃処理対象品）］に選別してください。</t>
    <rPh sb="1" eb="3">
      <t>ヒキトリ</t>
    </rPh>
    <rPh sb="3" eb="4">
      <t>ヒン</t>
    </rPh>
    <rPh sb="7" eb="9">
      <t>セイシ</t>
    </rPh>
    <rPh sb="9" eb="11">
      <t>ゲンリョウ</t>
    </rPh>
    <rPh sb="14" eb="16">
      <t>コケイ</t>
    </rPh>
    <rPh sb="16" eb="18">
      <t>ネンリョウ</t>
    </rPh>
    <rPh sb="18" eb="19">
      <t>カ</t>
    </rPh>
    <rPh sb="19" eb="21">
      <t>ゲンリョウ</t>
    </rPh>
    <rPh sb="24" eb="26">
      <t>イブツ</t>
    </rPh>
    <rPh sb="27" eb="29">
      <t>バンセン</t>
    </rPh>
    <rPh sb="30" eb="31">
      <t>ダン</t>
    </rPh>
    <rPh sb="35" eb="37">
      <t>ギュウニュウ</t>
    </rPh>
    <rPh sb="41" eb="43">
      <t>イッパン</t>
    </rPh>
    <rPh sb="43" eb="45">
      <t>コシ</t>
    </rPh>
    <rPh sb="45" eb="46">
      <t>ナド</t>
    </rPh>
    <rPh sb="47" eb="48">
      <t>サイ</t>
    </rPh>
    <rPh sb="48" eb="51">
      <t>シゲンカ</t>
    </rPh>
    <rPh sb="51" eb="52">
      <t>ヒン</t>
    </rPh>
    <rPh sb="56" eb="58">
      <t>イブツ</t>
    </rPh>
    <rPh sb="59" eb="61">
      <t>サンパイ</t>
    </rPh>
    <rPh sb="61" eb="63">
      <t>ショリ</t>
    </rPh>
    <rPh sb="63" eb="65">
      <t>タイショウ</t>
    </rPh>
    <rPh sb="65" eb="66">
      <t>ヒン</t>
    </rPh>
    <rPh sb="69" eb="71">
      <t>センベツ</t>
    </rPh>
    <phoneticPr fontId="2"/>
  </si>
  <si>
    <t>※引取、選別、出荷、引渡、処分を実施した日のみ、実施した内容に関する項目を記載してください。実施していない内容に関する項目は空白としてください。</t>
    <rPh sb="1" eb="3">
      <t>ヒキトリ</t>
    </rPh>
    <rPh sb="4" eb="6">
      <t>センベツ</t>
    </rPh>
    <rPh sb="7" eb="9">
      <t>シュッカ</t>
    </rPh>
    <rPh sb="10" eb="12">
      <t>ヒキワタシ</t>
    </rPh>
    <rPh sb="13" eb="15">
      <t>ショブン</t>
    </rPh>
    <rPh sb="16" eb="18">
      <t>ジッシ</t>
    </rPh>
    <rPh sb="20" eb="21">
      <t>ヒ</t>
    </rPh>
    <rPh sb="24" eb="26">
      <t>ジッシ</t>
    </rPh>
    <rPh sb="28" eb="30">
      <t>ナイヨウ</t>
    </rPh>
    <rPh sb="31" eb="32">
      <t>カン</t>
    </rPh>
    <rPh sb="34" eb="36">
      <t>コウモク</t>
    </rPh>
    <rPh sb="37" eb="39">
      <t>キサイ</t>
    </rPh>
    <rPh sb="46" eb="48">
      <t>ジッシ</t>
    </rPh>
    <rPh sb="53" eb="55">
      <t>ナイヨウ</t>
    </rPh>
    <rPh sb="56" eb="57">
      <t>カン</t>
    </rPh>
    <rPh sb="59" eb="61">
      <t>コウモク</t>
    </rPh>
    <rPh sb="62" eb="64">
      <t>クウハク</t>
    </rPh>
    <phoneticPr fontId="2"/>
  </si>
  <si>
    <t>※選別を実施した場合に異物等の発生量がない場合には、0を記入してください。</t>
    <rPh sb="1" eb="3">
      <t>センベツ</t>
    </rPh>
    <rPh sb="4" eb="6">
      <t>ジッシ</t>
    </rPh>
    <rPh sb="8" eb="10">
      <t>バアイ</t>
    </rPh>
    <rPh sb="11" eb="13">
      <t>イブツ</t>
    </rPh>
    <rPh sb="13" eb="14">
      <t>ナド</t>
    </rPh>
    <phoneticPr fontId="2"/>
  </si>
  <si>
    <t>※複数の再生処理施設（工場）で再生処理を行う場合には、再生処理施設（工場）毎に作成してください。</t>
    <rPh sb="1" eb="3">
      <t>フクスウ</t>
    </rPh>
    <rPh sb="4" eb="6">
      <t>サイセイ</t>
    </rPh>
    <rPh sb="6" eb="8">
      <t>ショリ</t>
    </rPh>
    <rPh sb="8" eb="10">
      <t>シセツ</t>
    </rPh>
    <rPh sb="11" eb="13">
      <t>コウジョウ</t>
    </rPh>
    <rPh sb="15" eb="17">
      <t>サイセイ</t>
    </rPh>
    <rPh sb="17" eb="19">
      <t>ショリ</t>
    </rPh>
    <rPh sb="20" eb="21">
      <t>オコナ</t>
    </rPh>
    <rPh sb="22" eb="24">
      <t>バアイ</t>
    </rPh>
    <rPh sb="27" eb="29">
      <t>サイセイ</t>
    </rPh>
    <rPh sb="29" eb="31">
      <t>ショリ</t>
    </rPh>
    <rPh sb="31" eb="33">
      <t>シセツ</t>
    </rPh>
    <rPh sb="34" eb="36">
      <t>コウジョウ</t>
    </rPh>
    <rPh sb="37" eb="38">
      <t>ゴト</t>
    </rPh>
    <rPh sb="39" eb="41">
      <t>サクセイ</t>
    </rPh>
    <phoneticPr fontId="2"/>
  </si>
  <si>
    <t>（注１）異物の再資源化量　⇒　番線、段ボール、牛乳パック（紙パック）、一般古紙等(これらは紙製容器包装分別基準適合物ではありません）で廃棄処理せずに資源として販売する量。</t>
    <rPh sb="1" eb="2">
      <t>チュウ</t>
    </rPh>
    <rPh sb="4" eb="6">
      <t>イブツ</t>
    </rPh>
    <rPh sb="7" eb="11">
      <t>サイシゲンカ</t>
    </rPh>
    <rPh sb="11" eb="12">
      <t>リョウ</t>
    </rPh>
    <rPh sb="15" eb="17">
      <t>バンセン</t>
    </rPh>
    <rPh sb="18" eb="19">
      <t>ダン</t>
    </rPh>
    <rPh sb="23" eb="25">
      <t>ギュウニュウ</t>
    </rPh>
    <rPh sb="29" eb="30">
      <t>カミ</t>
    </rPh>
    <rPh sb="35" eb="37">
      <t>イッパン</t>
    </rPh>
    <rPh sb="37" eb="39">
      <t>コシ</t>
    </rPh>
    <rPh sb="39" eb="40">
      <t>トウ</t>
    </rPh>
    <rPh sb="45" eb="47">
      <t>カミセイ</t>
    </rPh>
    <rPh sb="47" eb="49">
      <t>ヨウキ</t>
    </rPh>
    <rPh sb="49" eb="51">
      <t>ホウソウ</t>
    </rPh>
    <rPh sb="51" eb="53">
      <t>ブンベツ</t>
    </rPh>
    <rPh sb="53" eb="55">
      <t>キジュン</t>
    </rPh>
    <rPh sb="55" eb="57">
      <t>テキゴウ</t>
    </rPh>
    <rPh sb="57" eb="58">
      <t>ブツ</t>
    </rPh>
    <rPh sb="67" eb="69">
      <t>ハイキ</t>
    </rPh>
    <rPh sb="69" eb="71">
      <t>ショリ</t>
    </rPh>
    <rPh sb="74" eb="76">
      <t>シゲン</t>
    </rPh>
    <rPh sb="79" eb="81">
      <t>ハンバイ</t>
    </rPh>
    <rPh sb="83" eb="84">
      <t>リョウ</t>
    </rPh>
    <phoneticPr fontId="2"/>
  </si>
  <si>
    <t>（注４）選別を実施した日には、その選別作業人員と概略の選別作業時間を30分単位で記入して下さい。(例：作業人員4人の場合は4と記入、作業時間が13時～16時30分の場合は3.5と記入）</t>
    <rPh sb="1" eb="2">
      <t>チュウ</t>
    </rPh>
    <rPh sb="4" eb="6">
      <t>センベツ</t>
    </rPh>
    <rPh sb="7" eb="9">
      <t>ジッシ</t>
    </rPh>
    <rPh sb="11" eb="12">
      <t>ヒ</t>
    </rPh>
    <rPh sb="17" eb="19">
      <t>センベツ</t>
    </rPh>
    <rPh sb="19" eb="21">
      <t>サギョウ</t>
    </rPh>
    <rPh sb="21" eb="23">
      <t>ジンイン</t>
    </rPh>
    <rPh sb="24" eb="26">
      <t>ガイリャク</t>
    </rPh>
    <rPh sb="27" eb="29">
      <t>センベツ</t>
    </rPh>
    <rPh sb="29" eb="31">
      <t>サギョウ</t>
    </rPh>
    <rPh sb="31" eb="33">
      <t>ジカン</t>
    </rPh>
    <rPh sb="36" eb="37">
      <t>フン</t>
    </rPh>
    <rPh sb="37" eb="39">
      <t>タンイ</t>
    </rPh>
    <rPh sb="40" eb="42">
      <t>キニュウ</t>
    </rPh>
    <rPh sb="44" eb="45">
      <t>クダ</t>
    </rPh>
    <rPh sb="49" eb="50">
      <t>レイ</t>
    </rPh>
    <rPh sb="51" eb="53">
      <t>サギョウ</t>
    </rPh>
    <rPh sb="53" eb="55">
      <t>ジンイン</t>
    </rPh>
    <rPh sb="56" eb="57">
      <t>ニン</t>
    </rPh>
    <rPh sb="58" eb="60">
      <t>バアイ</t>
    </rPh>
    <rPh sb="63" eb="65">
      <t>キニュウ</t>
    </rPh>
    <rPh sb="66" eb="68">
      <t>サギョウ</t>
    </rPh>
    <rPh sb="68" eb="70">
      <t>ジカン</t>
    </rPh>
    <rPh sb="73" eb="74">
      <t>ジ</t>
    </rPh>
    <rPh sb="77" eb="78">
      <t>ジ</t>
    </rPh>
    <rPh sb="80" eb="81">
      <t>フン</t>
    </rPh>
    <rPh sb="82" eb="84">
      <t>バアイ</t>
    </rPh>
    <rPh sb="89" eb="91">
      <t>キニュウ</t>
    </rPh>
    <phoneticPr fontId="2"/>
  </si>
  <si>
    <t>月</t>
    <rPh sb="0" eb="1">
      <t>ツキ</t>
    </rPh>
    <phoneticPr fontId="2"/>
  </si>
  <si>
    <t>引取量（市町村スケール計量値）</t>
    <rPh sb="0" eb="2">
      <t>ヒキトリ</t>
    </rPh>
    <rPh sb="2" eb="3">
      <t>リョウ</t>
    </rPh>
    <rPh sb="4" eb="7">
      <t>シチョウソン</t>
    </rPh>
    <rPh sb="11" eb="13">
      <t>ケイリョウ</t>
    </rPh>
    <rPh sb="13" eb="14">
      <t>チ</t>
    </rPh>
    <phoneticPr fontId="2"/>
  </si>
  <si>
    <t>出荷量（貴社工場スケール計量値）</t>
    <rPh sb="0" eb="2">
      <t>シュッカ</t>
    </rPh>
    <rPh sb="2" eb="3">
      <t>リョウ</t>
    </rPh>
    <rPh sb="4" eb="6">
      <t>キシャ</t>
    </rPh>
    <rPh sb="6" eb="8">
      <t>コウジョウ</t>
    </rPh>
    <rPh sb="12" eb="14">
      <t>ケイリョウ</t>
    </rPh>
    <rPh sb="14" eb="15">
      <t>チ</t>
    </rPh>
    <phoneticPr fontId="2"/>
  </si>
  <si>
    <t>固形燃料化原料比率
⑥/②</t>
    <rPh sb="0" eb="2">
      <t>コケイ</t>
    </rPh>
    <rPh sb="2" eb="5">
      <t>ネンリョウカ</t>
    </rPh>
    <rPh sb="5" eb="7">
      <t>ゲンリョウ</t>
    </rPh>
    <rPh sb="7" eb="9">
      <t>ヒリツ</t>
    </rPh>
    <phoneticPr fontId="2"/>
  </si>
  <si>
    <t>引渡残</t>
    <rPh sb="0" eb="2">
      <t>ヒキワタシ</t>
    </rPh>
    <rPh sb="2" eb="3">
      <t>ザン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</si>
  <si>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</si>
  <si>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</si>
  <si>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</si>
  <si>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</si>
  <si>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</si>
  <si>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</si>
  <si>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</si>
  <si>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10月</t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</si>
  <si>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</si>
  <si>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</si>
  <si>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</si>
  <si>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</si>
  <si>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</si>
  <si>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2"/>
  </si>
  <si>
    <t>年度計</t>
    <rPh sb="0" eb="2">
      <t>ネンド</t>
    </rPh>
    <rPh sb="2" eb="3">
      <t>ケイ</t>
    </rPh>
    <phoneticPr fontId="2"/>
  </si>
  <si>
    <r>
      <t>①引取量</t>
    </r>
    <r>
      <rPr>
        <sz val="11"/>
        <color indexed="10"/>
        <rFont val="ＭＳ Ｐゴシック"/>
        <family val="3"/>
        <charset val="128"/>
      </rPr>
      <t>（貴社工場スケール計量値）</t>
    </r>
    <rPh sb="1" eb="3">
      <t>ヒキトリ</t>
    </rPh>
    <rPh sb="3" eb="4">
      <t>リョウ</t>
    </rPh>
    <rPh sb="5" eb="7">
      <t>キシャ</t>
    </rPh>
    <rPh sb="7" eb="9">
      <t>コウジョウ</t>
    </rPh>
    <rPh sb="13" eb="15">
      <t>ケイリョウ</t>
    </rPh>
    <rPh sb="15" eb="16">
      <t>チ</t>
    </rPh>
    <phoneticPr fontId="2"/>
  </si>
  <si>
    <r>
      <t>製紙原料出荷に対応する販売量</t>
    </r>
    <r>
      <rPr>
        <sz val="11"/>
        <color indexed="10"/>
        <rFont val="ＭＳ Ｐゴシック"/>
        <family val="3"/>
        <charset val="128"/>
      </rPr>
      <t>（製紙会社スケール計量値）</t>
    </r>
    <r>
      <rPr>
        <sz val="11"/>
        <rFont val="ＭＳ Ｐゴシック"/>
        <family val="3"/>
        <charset val="128"/>
      </rPr>
      <t>(注3)</t>
    </r>
    <rPh sb="0" eb="2">
      <t>セイシ</t>
    </rPh>
    <rPh sb="2" eb="4">
      <t>ゲンリョウ</t>
    </rPh>
    <rPh sb="4" eb="6">
      <t>シュッカ</t>
    </rPh>
    <rPh sb="7" eb="9">
      <t>タイオウ</t>
    </rPh>
    <rPh sb="11" eb="14">
      <t>ハンバイリョウ</t>
    </rPh>
    <rPh sb="15" eb="17">
      <t>セイシ</t>
    </rPh>
    <rPh sb="17" eb="19">
      <t>カイシャ</t>
    </rPh>
    <rPh sb="23" eb="25">
      <t>ケイリョウ</t>
    </rPh>
    <rPh sb="25" eb="26">
      <t>チ</t>
    </rPh>
    <rPh sb="28" eb="29">
      <t>チュウ</t>
    </rPh>
    <phoneticPr fontId="2"/>
  </si>
  <si>
    <t>引渡残</t>
    <phoneticPr fontId="2"/>
  </si>
  <si>
    <r>
      <t>（注２）出荷量　⇒　再生処理施設から販売先へ出荷する際の</t>
    </r>
    <r>
      <rPr>
        <b/>
        <sz val="14"/>
        <color indexed="10"/>
        <rFont val="ＭＳ Ｐゴシック"/>
        <family val="3"/>
        <charset val="128"/>
      </rPr>
      <t>再生処理施設での計量値</t>
    </r>
    <r>
      <rPr>
        <b/>
        <sz val="14"/>
        <rFont val="ＭＳ Ｐゴシック"/>
        <family val="3"/>
        <charset val="128"/>
      </rPr>
      <t>を記入します。販売量（販売先の工場での受入時の計量値等）ではありません。</t>
    </r>
    <rPh sb="1" eb="2">
      <t>チュウ</t>
    </rPh>
    <rPh sb="4" eb="6">
      <t>シュッカ</t>
    </rPh>
    <rPh sb="6" eb="7">
      <t>リョウ</t>
    </rPh>
    <rPh sb="10" eb="12">
      <t>サイセイ</t>
    </rPh>
    <rPh sb="12" eb="14">
      <t>ショリ</t>
    </rPh>
    <rPh sb="14" eb="16">
      <t>シセツ</t>
    </rPh>
    <rPh sb="18" eb="20">
      <t>ハンバイ</t>
    </rPh>
    <rPh sb="20" eb="21">
      <t>サキ</t>
    </rPh>
    <rPh sb="22" eb="24">
      <t>シュッカ</t>
    </rPh>
    <rPh sb="26" eb="27">
      <t>サイ</t>
    </rPh>
    <rPh sb="36" eb="38">
      <t>ケイリョウ</t>
    </rPh>
    <rPh sb="38" eb="39">
      <t>チ</t>
    </rPh>
    <rPh sb="40" eb="42">
      <t>キニュウ</t>
    </rPh>
    <rPh sb="46" eb="48">
      <t>ハンバイ</t>
    </rPh>
    <rPh sb="48" eb="49">
      <t>リョウ</t>
    </rPh>
    <rPh sb="50" eb="52">
      <t>ハンバイ</t>
    </rPh>
    <rPh sb="52" eb="53">
      <t>サキ</t>
    </rPh>
    <rPh sb="54" eb="56">
      <t>コウジョウ</t>
    </rPh>
    <rPh sb="58" eb="60">
      <t>ウケイレ</t>
    </rPh>
    <rPh sb="60" eb="61">
      <t>ジ</t>
    </rPh>
    <rPh sb="62" eb="64">
      <t>ケイリョウ</t>
    </rPh>
    <rPh sb="64" eb="65">
      <t>チ</t>
    </rPh>
    <rPh sb="65" eb="66">
      <t>トウ</t>
    </rPh>
    <phoneticPr fontId="2"/>
  </si>
  <si>
    <r>
      <t>（注３）製紙原料出荷に対応する販売量　⇒　販売先の工場での受入時の計量値等　＝　</t>
    </r>
    <r>
      <rPr>
        <b/>
        <sz val="14"/>
        <color indexed="10"/>
        <rFont val="ＭＳ Ｐゴシック"/>
        <family val="3"/>
        <charset val="128"/>
      </rPr>
      <t>協会への販売実績量報告値</t>
    </r>
    <rPh sb="1" eb="2">
      <t>チュウ</t>
    </rPh>
    <rPh sb="21" eb="23">
      <t>ハンバイ</t>
    </rPh>
    <rPh sb="23" eb="24">
      <t>サキ</t>
    </rPh>
    <rPh sb="25" eb="27">
      <t>コウジョウ</t>
    </rPh>
    <rPh sb="29" eb="31">
      <t>ウケイレ</t>
    </rPh>
    <rPh sb="31" eb="32">
      <t>ジ</t>
    </rPh>
    <rPh sb="33" eb="35">
      <t>ケイリョウ</t>
    </rPh>
    <rPh sb="35" eb="36">
      <t>チ</t>
    </rPh>
    <rPh sb="36" eb="37">
      <t>トウ</t>
    </rPh>
    <rPh sb="40" eb="42">
      <t>キョウカイ</t>
    </rPh>
    <rPh sb="44" eb="46">
      <t>ハンバイ</t>
    </rPh>
    <rPh sb="46" eb="48">
      <t>ジッセキ</t>
    </rPh>
    <rPh sb="48" eb="49">
      <t>リョウ</t>
    </rPh>
    <rPh sb="49" eb="51">
      <t>ホウコク</t>
    </rPh>
    <rPh sb="51" eb="52">
      <t>チ</t>
    </rPh>
    <phoneticPr fontId="2"/>
  </si>
  <si>
    <r>
      <t>製紙原料出荷に対応する販売量</t>
    </r>
    <r>
      <rPr>
        <sz val="11"/>
        <color indexed="10"/>
        <rFont val="ＭＳ Ｐゴシック"/>
        <family val="3"/>
        <charset val="128"/>
      </rPr>
      <t>（製紙会社スケール計量値）</t>
    </r>
    <rPh sb="0" eb="2">
      <t>セイシ</t>
    </rPh>
    <rPh sb="2" eb="4">
      <t>ゲンリョウ</t>
    </rPh>
    <rPh sb="4" eb="6">
      <t>シュッカ</t>
    </rPh>
    <rPh sb="7" eb="9">
      <t>タイオウ</t>
    </rPh>
    <rPh sb="11" eb="14">
      <t>ハンバイリョウ</t>
    </rPh>
    <rPh sb="15" eb="17">
      <t>セイシ</t>
    </rPh>
    <rPh sb="17" eb="19">
      <t>カイシャ</t>
    </rPh>
    <rPh sb="23" eb="25">
      <t>ケイリョウ</t>
    </rPh>
    <rPh sb="25" eb="26">
      <t>チ</t>
    </rPh>
    <phoneticPr fontId="2"/>
  </si>
  <si>
    <r>
      <t>引渡量</t>
    </r>
    <r>
      <rPr>
        <sz val="11"/>
        <color indexed="10"/>
        <rFont val="ＭＳ Ｐゴシック"/>
        <family val="3"/>
        <charset val="128"/>
      </rPr>
      <t>（貴社工場スケール計量値）</t>
    </r>
    <rPh sb="0" eb="2">
      <t>ヒキワタシ</t>
    </rPh>
    <rPh sb="2" eb="3">
      <t>リョウ</t>
    </rPh>
    <phoneticPr fontId="2"/>
  </si>
  <si>
    <t>日</t>
    <rPh sb="0" eb="1">
      <t>ヒ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</si>
  <si>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</si>
  <si>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</si>
  <si>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</si>
  <si>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</si>
  <si>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</si>
  <si>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</si>
  <si>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</si>
  <si>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</si>
  <si>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</si>
  <si>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</si>
  <si>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</si>
  <si>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</si>
  <si>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</si>
  <si>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</si>
  <si>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</si>
  <si>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</si>
  <si>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</si>
  <si>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</si>
  <si>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</si>
  <si>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</si>
  <si>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</si>
  <si>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</si>
  <si>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</si>
  <si>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</si>
  <si>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</si>
  <si>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</si>
  <si>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</si>
  <si>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</si>
  <si>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</si>
  <si>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</si>
  <si>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</si>
  <si>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　　　　　　</t>
    <phoneticPr fontId="2"/>
  </si>
  <si>
    <t>製紙原料比率（⑤/②）</t>
    <rPh sb="0" eb="2">
      <t>セイシ</t>
    </rPh>
    <rPh sb="2" eb="4">
      <t>ゲンリョウ</t>
    </rPh>
    <rPh sb="4" eb="6">
      <t>ヒリツ</t>
    </rPh>
    <phoneticPr fontId="2"/>
  </si>
  <si>
    <t>固形燃料化原料比率（⑥/②）</t>
    <rPh sb="0" eb="2">
      <t>コケイ</t>
    </rPh>
    <rPh sb="2" eb="5">
      <t>ネンリョウカ</t>
    </rPh>
    <rPh sb="5" eb="7">
      <t>ゲンリョウ</t>
    </rPh>
    <rPh sb="7" eb="9">
      <t>ヒリツ</t>
    </rPh>
    <phoneticPr fontId="2"/>
  </si>
  <si>
    <t>異物混入比率（④/②）</t>
    <rPh sb="0" eb="2">
      <t>イブツ</t>
    </rPh>
    <rPh sb="2" eb="4">
      <t>コンニュウ</t>
    </rPh>
    <rPh sb="4" eb="6">
      <t>ヒリツ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</si>
  <si>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</si>
  <si>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〔選別1〕　一般用</t>
    <rPh sb="1" eb="3">
      <t>センベツ</t>
    </rPh>
    <rPh sb="6" eb="8">
      <t>イッパン</t>
    </rPh>
    <rPh sb="8" eb="9">
      <t>ヨウ</t>
    </rPh>
    <phoneticPr fontId="2"/>
  </si>
  <si>
    <t>引取先
(市町村名)</t>
    <rPh sb="0" eb="2">
      <t>ヒキトリ</t>
    </rPh>
    <rPh sb="2" eb="3">
      <t>サキ</t>
    </rPh>
    <rPh sb="5" eb="8">
      <t>シチョウソン</t>
    </rPh>
    <rPh sb="8" eb="9">
      <t>メイ</t>
    </rPh>
    <phoneticPr fontId="2"/>
  </si>
  <si>
    <t>4月</t>
    <rPh sb="1" eb="2">
      <t>ガツ</t>
    </rPh>
    <phoneticPr fontId="2"/>
  </si>
  <si>
    <t>③選別残
（③+①-②）</t>
    <rPh sb="1" eb="3">
      <t>センベツ</t>
    </rPh>
    <rPh sb="3" eb="4">
      <t>ザン</t>
    </rPh>
    <phoneticPr fontId="2"/>
  </si>
  <si>
    <t>　　　　　　</t>
    <phoneticPr fontId="2"/>
  </si>
  <si>
    <t>5月</t>
    <rPh sb="1" eb="2">
      <t>ガツ</t>
    </rPh>
    <phoneticPr fontId="2"/>
  </si>
  <si>
    <t>　　　　　　</t>
    <phoneticPr fontId="2"/>
  </si>
  <si>
    <t>6月</t>
    <rPh sb="1" eb="2">
      <t>ガツ</t>
    </rPh>
    <phoneticPr fontId="2"/>
  </si>
  <si>
    <t>　　　　　　</t>
    <phoneticPr fontId="2"/>
  </si>
  <si>
    <t>7月</t>
    <rPh sb="1" eb="2">
      <t>ガツ</t>
    </rPh>
    <phoneticPr fontId="2"/>
  </si>
  <si>
    <t>　　　　　　</t>
    <phoneticPr fontId="2"/>
  </si>
  <si>
    <t>8月</t>
    <rPh sb="1" eb="2">
      <t>ガツ</t>
    </rPh>
    <phoneticPr fontId="2"/>
  </si>
  <si>
    <t>　　　　　　</t>
    <phoneticPr fontId="2"/>
  </si>
  <si>
    <t>9月</t>
    <rPh sb="1" eb="2">
      <t>ガツ</t>
    </rPh>
    <phoneticPr fontId="2"/>
  </si>
  <si>
    <t>　　　　　　</t>
    <phoneticPr fontId="2"/>
  </si>
  <si>
    <t>10月</t>
    <rPh sb="2" eb="3">
      <t>ガツ</t>
    </rPh>
    <phoneticPr fontId="2"/>
  </si>
  <si>
    <t>　　　　　　</t>
    <phoneticPr fontId="2"/>
  </si>
  <si>
    <t>11月</t>
    <rPh sb="2" eb="3">
      <t>ガツ</t>
    </rPh>
    <phoneticPr fontId="2"/>
  </si>
  <si>
    <t>　　　　　　</t>
    <phoneticPr fontId="2"/>
  </si>
  <si>
    <t>12月</t>
    <rPh sb="2" eb="3">
      <t>ガツ</t>
    </rPh>
    <phoneticPr fontId="2"/>
  </si>
  <si>
    <t>　　　　　　</t>
    <phoneticPr fontId="2"/>
  </si>
  <si>
    <t>1月</t>
    <rPh sb="1" eb="2">
      <t>ガツ</t>
    </rPh>
    <phoneticPr fontId="2"/>
  </si>
  <si>
    <t>　　　　　　</t>
    <phoneticPr fontId="2"/>
  </si>
  <si>
    <t>2月</t>
    <rPh sb="1" eb="2">
      <t>ガツ</t>
    </rPh>
    <phoneticPr fontId="2"/>
  </si>
  <si>
    <t>　　　　　　</t>
    <phoneticPr fontId="2"/>
  </si>
  <si>
    <t>3月</t>
    <rPh sb="1" eb="2">
      <t>ガツ</t>
    </rPh>
    <phoneticPr fontId="2"/>
  </si>
  <si>
    <t>　　　　　　</t>
    <phoneticPr fontId="2"/>
  </si>
  <si>
    <t>　　　　　　</t>
    <phoneticPr fontId="2"/>
  </si>
  <si>
    <t>＜注意事項＞</t>
    <rPh sb="1" eb="3">
      <t>チュウイ</t>
    </rPh>
    <rPh sb="3" eb="5">
      <t>ジコウ</t>
    </rPh>
    <phoneticPr fontId="2"/>
  </si>
  <si>
    <t>・協会へ報告の際には、このファイルのシートを削除することなくアップロードしてください。</t>
    <rPh sb="1" eb="3">
      <t>キョウカイ</t>
    </rPh>
    <rPh sb="4" eb="6">
      <t>ホウコク</t>
    </rPh>
    <rPh sb="7" eb="8">
      <t>サイ</t>
    </rPh>
    <rPh sb="22" eb="24">
      <t>サクジョ</t>
    </rPh>
    <phoneticPr fontId="2"/>
  </si>
  <si>
    <t>・この日報月報は、一事業者、工場一つの方用に作成されています。</t>
    <rPh sb="3" eb="5">
      <t>ニッポウ</t>
    </rPh>
    <rPh sb="5" eb="7">
      <t>ゲッポウ</t>
    </rPh>
    <rPh sb="9" eb="10">
      <t>イチ</t>
    </rPh>
    <rPh sb="10" eb="12">
      <t>ジギョウ</t>
    </rPh>
    <rPh sb="12" eb="13">
      <t>シャ</t>
    </rPh>
    <rPh sb="14" eb="16">
      <t>コウジョウ</t>
    </rPh>
    <rPh sb="16" eb="17">
      <t>ヒト</t>
    </rPh>
    <rPh sb="19" eb="20">
      <t>カタ</t>
    </rPh>
    <rPh sb="20" eb="21">
      <t>ヨウ</t>
    </rPh>
    <rPh sb="22" eb="24">
      <t>サクセイ</t>
    </rPh>
    <phoneticPr fontId="2"/>
  </si>
  <si>
    <t>〔選別1〕　一般用</t>
    <rPh sb="1" eb="3">
      <t>センベツ</t>
    </rPh>
    <rPh sb="6" eb="9">
      <t>イッパンヨウ</t>
    </rPh>
    <phoneticPr fontId="2"/>
  </si>
  <si>
    <t>↑ＲＥＩＮＳ入力値</t>
    <rPh sb="6" eb="9">
      <t>ニュウリョクチ</t>
    </rPh>
    <phoneticPr fontId="2"/>
  </si>
  <si>
    <t>・複数工場もしくはジョイントグループを複数お持ちの方は、それぞれのファイルをアップロードしてください。</t>
    <rPh sb="1" eb="3">
      <t>フクスウ</t>
    </rPh>
    <rPh sb="3" eb="5">
      <t>コウジョウ</t>
    </rPh>
    <rPh sb="19" eb="21">
      <t>フクスウ</t>
    </rPh>
    <rPh sb="22" eb="23">
      <t>モ</t>
    </rPh>
    <rPh sb="25" eb="26">
      <t>カタ</t>
    </rPh>
    <phoneticPr fontId="2"/>
  </si>
  <si>
    <t>・日報を正しく入力することで、月報には自動的に数値が入力されますので月報シートに新たに</t>
    <rPh sb="1" eb="3">
      <t>ニッポウ</t>
    </rPh>
    <rPh sb="4" eb="5">
      <t>タダ</t>
    </rPh>
    <rPh sb="7" eb="9">
      <t>ニュウリョク</t>
    </rPh>
    <rPh sb="15" eb="17">
      <t>ゲッポウ</t>
    </rPh>
    <rPh sb="19" eb="22">
      <t>ジドウテキ</t>
    </rPh>
    <rPh sb="23" eb="25">
      <t>スウチ</t>
    </rPh>
    <rPh sb="26" eb="28">
      <t>ニュウリョク</t>
    </rPh>
    <rPh sb="34" eb="36">
      <t>ゲッポウ</t>
    </rPh>
    <rPh sb="40" eb="41">
      <t>アラ</t>
    </rPh>
    <phoneticPr fontId="2"/>
  </si>
  <si>
    <t>ここに入力することで、すべてのシートに表示されます</t>
    <rPh sb="3" eb="5">
      <t>ニュウリョク</t>
    </rPh>
    <rPh sb="19" eb="21">
      <t>ヒョウジ</t>
    </rPh>
    <phoneticPr fontId="2"/>
  </si>
  <si>
    <t>・複数の工場もしくはジョイントグループを複数お持ちの方はファイルをコピーして別の名前で保管してください。</t>
    <rPh sb="1" eb="3">
      <t>フクスウ</t>
    </rPh>
    <rPh sb="4" eb="6">
      <t>コウジョウ</t>
    </rPh>
    <rPh sb="20" eb="22">
      <t>フクスウ</t>
    </rPh>
    <rPh sb="23" eb="24">
      <t>モ</t>
    </rPh>
    <rPh sb="26" eb="27">
      <t>カタ</t>
    </rPh>
    <rPh sb="38" eb="39">
      <t>ベツ</t>
    </rPh>
    <rPh sb="40" eb="42">
      <t>ナマエ</t>
    </rPh>
    <rPh sb="43" eb="45">
      <t>ホカン</t>
    </rPh>
    <phoneticPr fontId="2"/>
  </si>
  <si>
    <t>ｼﾞｮｲﾝﾄｸﾞﾙｰﾌﾟ名</t>
    <rPh sb="12" eb="13">
      <t>メイ</t>
    </rPh>
    <phoneticPr fontId="2"/>
  </si>
  <si>
    <t>ジョイントグループ名：</t>
    <rPh sb="9" eb="10">
      <t>メイ</t>
    </rPh>
    <phoneticPr fontId="2"/>
  </si>
  <si>
    <t>工場名</t>
    <rPh sb="0" eb="2">
      <t>コウジョウ</t>
    </rPh>
    <rPh sb="2" eb="3">
      <t>メイ</t>
    </rPh>
    <phoneticPr fontId="2"/>
  </si>
  <si>
    <t>数値をご入力いただく必要はありません。</t>
    <rPh sb="0" eb="2">
      <t>スウチ</t>
    </rPh>
    <rPh sb="4" eb="6">
      <t>ニュウリョク</t>
    </rPh>
    <rPh sb="10" eb="12">
      <t>ヒツヨウ</t>
    </rPh>
    <phoneticPr fontId="2"/>
  </si>
  <si>
    <t>ＲＥＩＮＳで、ファイルのアップロードは３つまで可能です。３つ以上の場合は、圧縮してください。</t>
    <rPh sb="23" eb="25">
      <t>カノウ</t>
    </rPh>
    <rPh sb="30" eb="32">
      <t>イジョウ</t>
    </rPh>
    <rPh sb="33" eb="35">
      <t>バアイ</t>
    </rPh>
    <rPh sb="37" eb="39">
      <t>アッシュク</t>
    </rPh>
    <phoneticPr fontId="2"/>
  </si>
  <si>
    <t>※日報を記載した日の各残量を確認してください。エクセル計算値と実測値に相違があった場合は、実測値を手入力してください。</t>
    <rPh sb="14" eb="16">
      <t>カクニン</t>
    </rPh>
    <rPh sb="27" eb="30">
      <t>ケイサンチ</t>
    </rPh>
    <rPh sb="31" eb="33">
      <t>ジッソク</t>
    </rPh>
    <rPh sb="33" eb="34">
      <t>チ</t>
    </rPh>
    <rPh sb="35" eb="37">
      <t>ソウイ</t>
    </rPh>
    <rPh sb="41" eb="43">
      <t>バアイ</t>
    </rPh>
    <rPh sb="45" eb="47">
      <t>ジッソク</t>
    </rPh>
    <rPh sb="47" eb="48">
      <t>チ</t>
    </rPh>
    <rPh sb="49" eb="50">
      <t>テ</t>
    </rPh>
    <rPh sb="50" eb="52">
      <t>ニュウリョク</t>
    </rPh>
    <phoneticPr fontId="2"/>
  </si>
  <si>
    <t>引渡し先</t>
    <rPh sb="0" eb="2">
      <t>ヒキワタシ</t>
    </rPh>
    <rPh sb="3" eb="4">
      <t>サキ</t>
    </rPh>
    <phoneticPr fontId="2"/>
  </si>
  <si>
    <t>板紙・段ボール原紙向け</t>
    <rPh sb="0" eb="2">
      <t>イタガミ</t>
    </rPh>
    <rPh sb="3" eb="4">
      <t>ダン</t>
    </rPh>
    <rPh sb="7" eb="9">
      <t>ゲンシ</t>
    </rPh>
    <rPh sb="9" eb="10">
      <t>ム</t>
    </rPh>
    <phoneticPr fontId="2"/>
  </si>
  <si>
    <t>家庭紙等向け</t>
    <rPh sb="3" eb="4">
      <t>トウ</t>
    </rPh>
    <phoneticPr fontId="2"/>
  </si>
  <si>
    <t>家庭紙等向け</t>
    <rPh sb="0" eb="2">
      <t>カテイ</t>
    </rPh>
    <rPh sb="2" eb="3">
      <t>シ</t>
    </rPh>
    <rPh sb="3" eb="4">
      <t>トウ</t>
    </rPh>
    <rPh sb="4" eb="5">
      <t>ム</t>
    </rPh>
    <phoneticPr fontId="2"/>
  </si>
  <si>
    <t>平成29年</t>
    <rPh sb="0" eb="2">
      <t>ヘイセイ</t>
    </rPh>
    <rPh sb="4" eb="5">
      <t>ネン</t>
    </rPh>
    <phoneticPr fontId="2"/>
  </si>
  <si>
    <t>⑤製紙原料選別量</t>
    <rPh sb="1" eb="3">
      <t>セイシ</t>
    </rPh>
    <rPh sb="3" eb="5">
      <t>ゲンリョウ</t>
    </rPh>
    <phoneticPr fontId="2"/>
  </si>
  <si>
    <t>引渡し先</t>
    <rPh sb="0" eb="2">
      <t>ヒキワタシ</t>
    </rPh>
    <rPh sb="3" eb="4">
      <t>サキ</t>
    </rPh>
    <phoneticPr fontId="2"/>
  </si>
  <si>
    <t>板紙・段ボール原紙向け</t>
    <rPh sb="0" eb="1">
      <t>イタ</t>
    </rPh>
    <rPh sb="1" eb="2">
      <t>カミ</t>
    </rPh>
    <rPh sb="3" eb="4">
      <t>ダン</t>
    </rPh>
    <rPh sb="7" eb="9">
      <t>ゲンシ</t>
    </rPh>
    <rPh sb="9" eb="10">
      <t>ム</t>
    </rPh>
    <phoneticPr fontId="2"/>
  </si>
  <si>
    <t>家庭紙等向け</t>
    <rPh sb="0" eb="2">
      <t>カテイ</t>
    </rPh>
    <rPh sb="2" eb="3">
      <t>カミ</t>
    </rPh>
    <rPh sb="3" eb="4">
      <t>トウ</t>
    </rPh>
    <rPh sb="4" eb="5">
      <t>ム</t>
    </rPh>
    <phoneticPr fontId="2"/>
  </si>
  <si>
    <t>引渡残</t>
    <phoneticPr fontId="2"/>
  </si>
  <si>
    <t>管理帳簿月報（平成29年度）</t>
    <rPh sb="0" eb="2">
      <t>カンリ</t>
    </rPh>
    <rPh sb="2" eb="4">
      <t>チョウボ</t>
    </rPh>
    <rPh sb="4" eb="6">
      <t>ゲッポウ</t>
    </rPh>
    <rPh sb="7" eb="9">
      <t>ヘイセイ</t>
    </rPh>
    <rPh sb="11" eb="13">
      <t>ネンド</t>
    </rPh>
    <phoneticPr fontId="2"/>
  </si>
  <si>
    <t>管理帳簿日報（平成29年度分）</t>
    <rPh sb="0" eb="2">
      <t>カンリ</t>
    </rPh>
    <rPh sb="2" eb="4">
      <t>チョウボ</t>
    </rPh>
    <rPh sb="4" eb="6">
      <t>ニッポウ</t>
    </rPh>
    <rPh sb="7" eb="9">
      <t>ヘイセイ</t>
    </rPh>
    <rPh sb="11" eb="13">
      <t>ネンド</t>
    </rPh>
    <rPh sb="13" eb="14">
      <t>ブン</t>
    </rPh>
    <phoneticPr fontId="2"/>
  </si>
  <si>
    <t>平成30年</t>
    <rPh sb="0" eb="2">
      <t>ヘイセイ</t>
    </rPh>
    <rPh sb="4" eb="5">
      <t>ネン</t>
    </rPh>
    <phoneticPr fontId="2"/>
  </si>
  <si>
    <t>当年度の販売が終了した場合は↓から販売終了を選択してください</t>
    <rPh sb="0" eb="3">
      <t>トウネンド</t>
    </rPh>
    <rPh sb="4" eb="6">
      <t>ハンバイ</t>
    </rPh>
    <rPh sb="7" eb="9">
      <t>シュウリョウ</t>
    </rPh>
    <rPh sb="11" eb="13">
      <t>バアイ</t>
    </rPh>
    <rPh sb="17" eb="19">
      <t>ハンバイ</t>
    </rPh>
    <rPh sb="19" eb="21">
      <t>シュウリョウ</t>
    </rPh>
    <rPh sb="22" eb="24">
      <t>センタク</t>
    </rPh>
    <phoneticPr fontId="2"/>
  </si>
  <si>
    <t>販売終了</t>
    <rPh sb="0" eb="2">
      <t>ハンバイ</t>
    </rPh>
    <rPh sb="2" eb="4">
      <t>シュウリョウ</t>
    </rPh>
    <phoneticPr fontId="2"/>
  </si>
  <si>
    <t>管理帳簿日報（平成29年度分）</t>
  </si>
  <si>
    <t>管理帳簿日報（平成29年度分）</t>
    <phoneticPr fontId="2"/>
  </si>
  <si>
    <t>管理帳簿日報（平成29年度分）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</si>
</sst>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0_ "/>
    <numFmt numFmtId="179" formatCode="0.0%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lightUp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9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hair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left"/>
    </xf>
    <xf numFmtId="176" fontId="4" fillId="0" borderId="0" xfId="0" applyNumberFormat="1" applyFont="1" applyBorder="1" applyAlignment="1"/>
    <xf numFmtId="0" fontId="4" fillId="0" borderId="0" xfId="0" applyFont="1" applyBorder="1" applyAlignment="1"/>
    <xf numFmtId="0" fontId="3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38" fontId="9" fillId="0" borderId="15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8" fontId="9" fillId="2" borderId="0" xfId="1" applyFont="1" applyFill="1" applyBorder="1" applyAlignment="1"/>
    <xf numFmtId="38" fontId="9" fillId="0" borderId="0" xfId="1" applyFont="1" applyBorder="1"/>
    <xf numFmtId="38" fontId="9" fillId="3" borderId="0" xfId="1" applyFont="1" applyFill="1" applyBorder="1"/>
    <xf numFmtId="0" fontId="9" fillId="0" borderId="0" xfId="0" applyFont="1" applyBorder="1"/>
    <xf numFmtId="38" fontId="9" fillId="0" borderId="16" xfId="1" applyFont="1" applyBorder="1"/>
    <xf numFmtId="176" fontId="9" fillId="0" borderId="17" xfId="0" applyNumberFormat="1" applyFont="1" applyBorder="1"/>
    <xf numFmtId="10" fontId="9" fillId="0" borderId="16" xfId="1" applyNumberFormat="1" applyFont="1" applyBorder="1"/>
    <xf numFmtId="0" fontId="10" fillId="0" borderId="0" xfId="0" applyFont="1"/>
    <xf numFmtId="177" fontId="1" fillId="0" borderId="0" xfId="0" applyNumberFormat="1" applyFont="1"/>
    <xf numFmtId="177" fontId="9" fillId="0" borderId="0" xfId="0" applyNumberFormat="1" applyFont="1" applyBorder="1"/>
    <xf numFmtId="177" fontId="4" fillId="0" borderId="0" xfId="0" applyNumberFormat="1" applyFont="1" applyAlignment="1"/>
    <xf numFmtId="177" fontId="4" fillId="0" borderId="0" xfId="0" applyNumberFormat="1" applyFont="1" applyAlignment="1">
      <alignment horizontal="right"/>
    </xf>
    <xf numFmtId="0" fontId="11" fillId="0" borderId="14" xfId="0" applyFont="1" applyBorder="1" applyAlignment="1">
      <alignment shrinkToFit="1"/>
    </xf>
    <xf numFmtId="176" fontId="11" fillId="0" borderId="14" xfId="0" applyNumberFormat="1" applyFont="1" applyBorder="1" applyAlignment="1">
      <alignment shrinkToFit="1"/>
    </xf>
    <xf numFmtId="176" fontId="11" fillId="0" borderId="18" xfId="0" applyNumberFormat="1" applyFont="1" applyBorder="1" applyAlignment="1">
      <alignment shrinkToFit="1"/>
    </xf>
    <xf numFmtId="176" fontId="11" fillId="0" borderId="19" xfId="0" applyNumberFormat="1" applyFont="1" applyBorder="1" applyAlignment="1">
      <alignment shrinkToFit="1"/>
    </xf>
    <xf numFmtId="176" fontId="11" fillId="0" borderId="20" xfId="0" applyNumberFormat="1" applyFont="1" applyBorder="1" applyAlignment="1">
      <alignment shrinkToFit="1"/>
    </xf>
    <xf numFmtId="176" fontId="11" fillId="0" borderId="21" xfId="0" applyNumberFormat="1" applyFont="1" applyBorder="1" applyAlignment="1">
      <alignment shrinkToFit="1"/>
    </xf>
    <xf numFmtId="176" fontId="11" fillId="0" borderId="22" xfId="0" applyNumberFormat="1" applyFont="1" applyBorder="1" applyAlignment="1">
      <alignment shrinkToFit="1"/>
    </xf>
    <xf numFmtId="0" fontId="11" fillId="0" borderId="23" xfId="0" applyFont="1" applyBorder="1" applyAlignment="1">
      <alignment shrinkToFit="1"/>
    </xf>
    <xf numFmtId="38" fontId="11" fillId="0" borderId="27" xfId="1" applyFont="1" applyBorder="1" applyAlignment="1">
      <alignment shrinkToFit="1"/>
    </xf>
    <xf numFmtId="38" fontId="11" fillId="0" borderId="15" xfId="1" applyFont="1" applyBorder="1" applyAlignment="1">
      <alignment shrinkToFit="1"/>
    </xf>
    <xf numFmtId="38" fontId="11" fillId="0" borderId="31" xfId="1" applyFont="1" applyBorder="1" applyAlignment="1">
      <alignment shrinkToFit="1"/>
    </xf>
    <xf numFmtId="38" fontId="11" fillId="0" borderId="32" xfId="1" applyFont="1" applyBorder="1" applyAlignment="1">
      <alignment shrinkToFit="1"/>
    </xf>
    <xf numFmtId="38" fontId="11" fillId="0" borderId="33" xfId="1" applyFont="1" applyBorder="1" applyAlignment="1">
      <alignment shrinkToFit="1"/>
    </xf>
    <xf numFmtId="38" fontId="11" fillId="0" borderId="34" xfId="1" applyFont="1" applyBorder="1" applyAlignment="1">
      <alignment shrinkToFit="1"/>
    </xf>
    <xf numFmtId="38" fontId="11" fillId="0" borderId="35" xfId="1" applyFont="1" applyBorder="1" applyAlignment="1">
      <alignment shrinkToFit="1"/>
    </xf>
    <xf numFmtId="38" fontId="11" fillId="0" borderId="34" xfId="1" applyFont="1" applyBorder="1" applyAlignment="1">
      <alignment horizontal="center" shrinkToFit="1"/>
    </xf>
    <xf numFmtId="0" fontId="11" fillId="0" borderId="36" xfId="0" applyFont="1" applyBorder="1" applyAlignment="1">
      <alignment horizontal="center" shrinkToFit="1"/>
    </xf>
    <xf numFmtId="38" fontId="11" fillId="0" borderId="15" xfId="1" applyFont="1" applyBorder="1" applyAlignment="1">
      <alignment horizontal="right" shrinkToFit="1"/>
    </xf>
    <xf numFmtId="38" fontId="11" fillId="0" borderId="37" xfId="1" applyFont="1" applyBorder="1" applyAlignment="1">
      <alignment shrinkToFit="1"/>
    </xf>
    <xf numFmtId="0" fontId="3" fillId="0" borderId="38" xfId="0" applyFont="1" applyBorder="1" applyAlignment="1">
      <alignment horizontal="center" shrinkToFit="1"/>
    </xf>
    <xf numFmtId="38" fontId="3" fillId="2" borderId="39" xfId="1" applyFont="1" applyFill="1" applyBorder="1" applyAlignment="1">
      <alignment shrinkToFit="1"/>
    </xf>
    <xf numFmtId="38" fontId="10" fillId="0" borderId="38" xfId="1" applyFont="1" applyBorder="1" applyAlignment="1">
      <alignment shrinkToFit="1"/>
    </xf>
    <xf numFmtId="38" fontId="10" fillId="3" borderId="39" xfId="1" applyFont="1" applyFill="1" applyBorder="1" applyAlignment="1">
      <alignment shrinkToFit="1"/>
    </xf>
    <xf numFmtId="38" fontId="10" fillId="0" borderId="40" xfId="1" applyFont="1" applyBorder="1" applyAlignment="1">
      <alignment shrinkToFit="1"/>
    </xf>
    <xf numFmtId="38" fontId="10" fillId="0" borderId="41" xfId="1" applyFont="1" applyBorder="1" applyAlignment="1">
      <alignment shrinkToFit="1"/>
    </xf>
    <xf numFmtId="38" fontId="10" fillId="3" borderId="42" xfId="1" applyFont="1" applyFill="1" applyBorder="1" applyAlignment="1">
      <alignment shrinkToFit="1"/>
    </xf>
    <xf numFmtId="38" fontId="10" fillId="0" borderId="43" xfId="1" applyFont="1" applyBorder="1" applyAlignment="1">
      <alignment shrinkToFit="1"/>
    </xf>
    <xf numFmtId="38" fontId="10" fillId="0" borderId="44" xfId="1" applyFont="1" applyBorder="1" applyAlignment="1">
      <alignment shrinkToFit="1"/>
    </xf>
    <xf numFmtId="38" fontId="10" fillId="0" borderId="45" xfId="1" applyFont="1" applyBorder="1" applyAlignment="1">
      <alignment shrinkToFit="1"/>
    </xf>
    <xf numFmtId="176" fontId="10" fillId="0" borderId="46" xfId="0" applyNumberFormat="1" applyFont="1" applyBorder="1" applyAlignment="1">
      <alignment shrinkToFit="1"/>
    </xf>
    <xf numFmtId="38" fontId="10" fillId="0" borderId="47" xfId="1" applyFont="1" applyBorder="1" applyAlignment="1">
      <alignment shrinkToFit="1"/>
    </xf>
    <xf numFmtId="38" fontId="10" fillId="0" borderId="46" xfId="1" applyFont="1" applyBorder="1" applyAlignment="1">
      <alignment shrinkToFit="1"/>
    </xf>
    <xf numFmtId="38" fontId="10" fillId="0" borderId="48" xfId="1" applyFont="1" applyBorder="1" applyAlignment="1">
      <alignment shrinkToFit="1"/>
    </xf>
    <xf numFmtId="0" fontId="10" fillId="0" borderId="49" xfId="0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  <xf numFmtId="0" fontId="12" fillId="0" borderId="0" xfId="0" applyFont="1" applyAlignment="1">
      <alignment shrinkToFit="1"/>
    </xf>
    <xf numFmtId="38" fontId="9" fillId="0" borderId="40" xfId="1" applyFont="1" applyBorder="1"/>
    <xf numFmtId="176" fontId="9" fillId="0" borderId="51" xfId="0" applyNumberFormat="1" applyFont="1" applyBorder="1" applyAlignment="1">
      <alignment shrinkToFit="1"/>
    </xf>
    <xf numFmtId="178" fontId="9" fillId="0" borderId="22" xfId="0" applyNumberFormat="1" applyFont="1" applyBorder="1"/>
    <xf numFmtId="178" fontId="9" fillId="0" borderId="51" xfId="0" applyNumberFormat="1" applyFont="1" applyBorder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/>
    <xf numFmtId="0" fontId="0" fillId="4" borderId="38" xfId="0" applyFill="1" applyBorder="1"/>
    <xf numFmtId="0" fontId="0" fillId="0" borderId="73" xfId="0" applyFill="1" applyBorder="1"/>
    <xf numFmtId="0" fontId="0" fillId="0" borderId="0" xfId="0" applyFill="1" applyBorder="1"/>
    <xf numFmtId="38" fontId="10" fillId="5" borderId="38" xfId="1" applyFont="1" applyFill="1" applyBorder="1" applyAlignment="1">
      <alignment shrinkToFit="1"/>
    </xf>
    <xf numFmtId="38" fontId="13" fillId="0" borderId="0" xfId="1" applyFont="1" applyBorder="1"/>
    <xf numFmtId="38" fontId="13" fillId="2" borderId="0" xfId="1" applyFont="1" applyFill="1" applyBorder="1" applyAlignment="1"/>
    <xf numFmtId="176" fontId="11" fillId="0" borderId="74" xfId="0" applyNumberFormat="1" applyFont="1" applyBorder="1" applyAlignment="1">
      <alignment shrinkToFit="1"/>
    </xf>
    <xf numFmtId="176" fontId="11" fillId="0" borderId="75" xfId="0" applyNumberFormat="1" applyFont="1" applyBorder="1" applyAlignment="1">
      <alignment shrinkToFit="1"/>
    </xf>
    <xf numFmtId="179" fontId="9" fillId="0" borderId="16" xfId="1" applyNumberFormat="1" applyFont="1" applyBorder="1"/>
    <xf numFmtId="179" fontId="9" fillId="0" borderId="17" xfId="1" applyNumberFormat="1" applyFont="1" applyBorder="1"/>
    <xf numFmtId="0" fontId="14" fillId="0" borderId="0" xfId="0" applyFont="1"/>
    <xf numFmtId="0" fontId="15" fillId="4" borderId="38" xfId="0" applyFont="1" applyFill="1" applyBorder="1"/>
    <xf numFmtId="0" fontId="16" fillId="0" borderId="0" xfId="0" applyFont="1"/>
    <xf numFmtId="38" fontId="11" fillId="6" borderId="13" xfId="1" applyFont="1" applyFill="1" applyBorder="1" applyAlignment="1">
      <alignment shrinkToFit="1"/>
    </xf>
    <xf numFmtId="38" fontId="11" fillId="6" borderId="24" xfId="1" applyFont="1" applyFill="1" applyBorder="1" applyAlignment="1">
      <alignment shrinkToFit="1"/>
    </xf>
    <xf numFmtId="38" fontId="11" fillId="6" borderId="27" xfId="1" applyFont="1" applyFill="1" applyBorder="1" applyAlignment="1">
      <alignment shrinkToFit="1"/>
    </xf>
    <xf numFmtId="38" fontId="11" fillId="6" borderId="29" xfId="1" applyFont="1" applyFill="1" applyBorder="1" applyAlignment="1">
      <alignment shrinkToFit="1"/>
    </xf>
    <xf numFmtId="38" fontId="11" fillId="6" borderId="25" xfId="1" applyFont="1" applyFill="1" applyBorder="1" applyAlignment="1">
      <alignment shrinkToFit="1"/>
    </xf>
    <xf numFmtId="38" fontId="9" fillId="0" borderId="15" xfId="1" applyFont="1" applyBorder="1" applyAlignment="1">
      <alignment horizontal="left"/>
    </xf>
    <xf numFmtId="38" fontId="11" fillId="6" borderId="30" xfId="1" applyFont="1" applyFill="1" applyBorder="1" applyAlignment="1">
      <alignment shrinkToFit="1"/>
    </xf>
    <xf numFmtId="176" fontId="11" fillId="0" borderId="23" xfId="0" applyNumberFormat="1" applyFont="1" applyBorder="1" applyAlignment="1">
      <alignment shrinkToFit="1"/>
    </xf>
    <xf numFmtId="38" fontId="11" fillId="0" borderId="76" xfId="1" applyFont="1" applyBorder="1" applyAlignment="1">
      <alignment shrinkToFit="1"/>
    </xf>
    <xf numFmtId="0" fontId="9" fillId="0" borderId="0" xfId="0" applyFont="1"/>
    <xf numFmtId="0" fontId="1" fillId="0" borderId="77" xfId="0" applyFont="1" applyBorder="1" applyAlignment="1">
      <alignment horizontal="centerContinuous" vertical="center"/>
    </xf>
    <xf numFmtId="0" fontId="0" fillId="0" borderId="79" xfId="0" applyBorder="1" applyAlignment="1">
      <alignment horizontal="center" vertical="center" wrapText="1"/>
    </xf>
    <xf numFmtId="176" fontId="11" fillId="0" borderId="80" xfId="0" applyNumberFormat="1" applyFont="1" applyBorder="1" applyAlignment="1">
      <alignment shrinkToFit="1"/>
    </xf>
    <xf numFmtId="38" fontId="10" fillId="0" borderId="16" xfId="1" applyFont="1" applyBorder="1" applyAlignment="1">
      <alignment shrinkToFit="1"/>
    </xf>
    <xf numFmtId="0" fontId="6" fillId="0" borderId="8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Continuous" vertical="center"/>
    </xf>
    <xf numFmtId="179" fontId="9" fillId="0" borderId="0" xfId="1" applyNumberFormat="1" applyFont="1" applyBorder="1"/>
    <xf numFmtId="0" fontId="5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8" fontId="10" fillId="0" borderId="85" xfId="1" applyFont="1" applyBorder="1" applyAlignment="1">
      <alignment shrinkToFit="1"/>
    </xf>
    <xf numFmtId="176" fontId="10" fillId="0" borderId="85" xfId="0" applyNumberFormat="1" applyFont="1" applyBorder="1" applyAlignment="1">
      <alignment shrinkToFit="1"/>
    </xf>
    <xf numFmtId="38" fontId="11" fillId="6" borderId="50" xfId="1" applyFont="1" applyFill="1" applyBorder="1" applyAlignment="1">
      <alignment shrinkToFit="1"/>
    </xf>
    <xf numFmtId="38" fontId="10" fillId="5" borderId="17" xfId="1" applyFont="1" applyFill="1" applyBorder="1" applyAlignment="1">
      <alignment shrinkToFit="1"/>
    </xf>
    <xf numFmtId="38" fontId="10" fillId="0" borderId="86" xfId="1" applyFont="1" applyBorder="1" applyAlignment="1">
      <alignment shrinkToFit="1"/>
    </xf>
    <xf numFmtId="38" fontId="10" fillId="0" borderId="87" xfId="1" applyFont="1" applyBorder="1" applyAlignment="1">
      <alignment shrinkToFit="1"/>
    </xf>
    <xf numFmtId="38" fontId="10" fillId="0" borderId="38" xfId="1" applyFont="1" applyFill="1" applyBorder="1" applyAlignment="1">
      <alignment shrinkToFit="1"/>
    </xf>
    <xf numFmtId="38" fontId="10" fillId="0" borderId="39" xfId="1" applyFont="1" applyFill="1" applyBorder="1" applyAlignment="1">
      <alignment shrinkToFit="1"/>
    </xf>
    <xf numFmtId="0" fontId="0" fillId="7" borderId="88" xfId="0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38" fontId="11" fillId="6" borderId="90" xfId="1" applyFont="1" applyFill="1" applyBorder="1" applyAlignment="1">
      <alignment shrinkToFit="1"/>
    </xf>
    <xf numFmtId="38" fontId="11" fillId="6" borderId="91" xfId="1" applyFont="1" applyFill="1" applyBorder="1" applyAlignment="1">
      <alignment shrinkToFit="1"/>
    </xf>
    <xf numFmtId="38" fontId="11" fillId="6" borderId="62" xfId="1" applyFont="1" applyFill="1" applyBorder="1" applyAlignment="1">
      <alignment shrinkToFit="1"/>
    </xf>
    <xf numFmtId="0" fontId="0" fillId="0" borderId="107" xfId="0" applyBorder="1" applyAlignment="1" applyProtection="1">
      <alignment horizontal="center" vertical="center"/>
      <protection locked="0"/>
    </xf>
    <xf numFmtId="38" fontId="9" fillId="0" borderId="13" xfId="1" applyFont="1" applyBorder="1" applyAlignment="1" applyProtection="1">
      <alignment horizontal="left"/>
      <protection locked="0"/>
    </xf>
    <xf numFmtId="38" fontId="11" fillId="0" borderId="13" xfId="1" applyFont="1" applyBorder="1" applyAlignment="1" applyProtection="1">
      <alignment shrinkToFit="1"/>
      <protection locked="0"/>
    </xf>
    <xf numFmtId="38" fontId="11" fillId="0" borderId="15" xfId="1" applyFont="1" applyBorder="1" applyAlignment="1" applyProtection="1">
      <alignment shrinkToFit="1"/>
      <protection locked="0"/>
    </xf>
    <xf numFmtId="38" fontId="9" fillId="0" borderId="15" xfId="1" applyFont="1" applyBorder="1" applyAlignment="1" applyProtection="1">
      <alignment horizontal="left"/>
      <protection locked="0"/>
    </xf>
    <xf numFmtId="38" fontId="11" fillId="0" borderId="24" xfId="1" applyFont="1" applyBorder="1" applyAlignment="1" applyProtection="1">
      <alignment shrinkToFit="1"/>
      <protection locked="0"/>
    </xf>
    <xf numFmtId="38" fontId="11" fillId="0" borderId="25" xfId="1" applyFont="1" applyBorder="1" applyAlignment="1" applyProtection="1">
      <alignment shrinkToFit="1"/>
      <protection locked="0"/>
    </xf>
    <xf numFmtId="38" fontId="11" fillId="0" borderId="26" xfId="1" applyFont="1" applyBorder="1" applyAlignment="1" applyProtection="1">
      <alignment shrinkToFit="1"/>
      <protection locked="0"/>
    </xf>
    <xf numFmtId="38" fontId="11" fillId="0" borderId="31" xfId="1" applyFont="1" applyBorder="1" applyAlignment="1" applyProtection="1">
      <alignment shrinkToFit="1"/>
      <protection locked="0"/>
    </xf>
    <xf numFmtId="38" fontId="11" fillId="0" borderId="32" xfId="1" applyFont="1" applyBorder="1" applyAlignment="1" applyProtection="1">
      <alignment shrinkToFit="1"/>
      <protection locked="0"/>
    </xf>
    <xf numFmtId="38" fontId="11" fillId="0" borderId="33" xfId="1" applyFont="1" applyBorder="1" applyAlignment="1" applyProtection="1">
      <alignment shrinkToFit="1"/>
      <protection locked="0"/>
    </xf>
    <xf numFmtId="38" fontId="11" fillId="0" borderId="28" xfId="1" applyFont="1" applyBorder="1" applyAlignment="1" applyProtection="1">
      <alignment shrinkToFit="1"/>
      <protection locked="0"/>
    </xf>
    <xf numFmtId="38" fontId="11" fillId="0" borderId="27" xfId="1" applyFont="1" applyBorder="1" applyAlignment="1" applyProtection="1">
      <alignment shrinkToFit="1"/>
      <protection locked="0"/>
    </xf>
    <xf numFmtId="38" fontId="11" fillId="0" borderId="29" xfId="1" applyFont="1" applyBorder="1" applyAlignment="1" applyProtection="1">
      <alignment shrinkToFit="1"/>
      <protection locked="0"/>
    </xf>
    <xf numFmtId="38" fontId="11" fillId="0" borderId="28" xfId="1" applyFont="1" applyFill="1" applyBorder="1" applyAlignment="1" applyProtection="1">
      <alignment shrinkToFit="1"/>
      <protection locked="0"/>
    </xf>
    <xf numFmtId="38" fontId="11" fillId="0" borderId="27" xfId="1" applyFont="1" applyFill="1" applyBorder="1" applyAlignment="1" applyProtection="1">
      <alignment shrinkToFit="1"/>
      <protection locked="0"/>
    </xf>
    <xf numFmtId="38" fontId="11" fillId="0" borderId="29" xfId="1" applyFont="1" applyFill="1" applyBorder="1" applyAlignment="1" applyProtection="1">
      <alignment shrinkToFit="1"/>
      <protection locked="0"/>
    </xf>
    <xf numFmtId="38" fontId="11" fillId="0" borderId="34" xfId="1" applyFont="1" applyFill="1" applyBorder="1" applyAlignment="1" applyProtection="1">
      <alignment shrinkToFit="1"/>
      <protection locked="0"/>
    </xf>
    <xf numFmtId="38" fontId="11" fillId="0" borderId="76" xfId="1" applyFont="1" applyFill="1" applyBorder="1" applyAlignment="1" applyProtection="1">
      <alignment shrinkToFit="1"/>
      <protection locked="0"/>
    </xf>
    <xf numFmtId="38" fontId="11" fillId="0" borderId="35" xfId="1" applyFont="1" applyFill="1" applyBorder="1" applyAlignment="1" applyProtection="1">
      <alignment shrinkToFit="1"/>
      <protection locked="0"/>
    </xf>
    <xf numFmtId="38" fontId="11" fillId="0" borderId="34" xfId="1" applyFont="1" applyBorder="1" applyAlignment="1" applyProtection="1">
      <alignment shrinkToFit="1"/>
      <protection locked="0"/>
    </xf>
    <xf numFmtId="38" fontId="11" fillId="0" borderId="76" xfId="1" applyFont="1" applyBorder="1" applyAlignment="1" applyProtection="1">
      <alignment shrinkToFit="1"/>
      <protection locked="0"/>
    </xf>
    <xf numFmtId="38" fontId="11" fillId="0" borderId="35" xfId="1" applyFont="1" applyBorder="1" applyAlignment="1" applyProtection="1">
      <alignment shrinkToFit="1"/>
      <protection locked="0"/>
    </xf>
    <xf numFmtId="176" fontId="9" fillId="0" borderId="50" xfId="0" applyNumberFormat="1" applyFont="1" applyBorder="1" applyAlignment="1" applyProtection="1">
      <alignment shrinkToFit="1"/>
      <protection locked="0"/>
    </xf>
    <xf numFmtId="38" fontId="11" fillId="7" borderId="28" xfId="1" applyFont="1" applyFill="1" applyBorder="1" applyAlignment="1" applyProtection="1">
      <alignment shrinkToFit="1"/>
      <protection locked="0"/>
    </xf>
    <xf numFmtId="176" fontId="9" fillId="0" borderId="51" xfId="0" applyNumberFormat="1" applyFont="1" applyBorder="1" applyAlignment="1" applyProtection="1">
      <alignment shrinkToFit="1"/>
      <protection locked="0"/>
    </xf>
    <xf numFmtId="38" fontId="11" fillId="7" borderId="50" xfId="1" applyFont="1" applyFill="1" applyBorder="1" applyAlignment="1" applyProtection="1">
      <alignment shrinkToFit="1"/>
      <protection locked="0"/>
    </xf>
    <xf numFmtId="38" fontId="11" fillId="0" borderId="64" xfId="1" applyFont="1" applyBorder="1" applyAlignment="1" applyProtection="1">
      <alignment shrinkToFit="1"/>
      <protection locked="0"/>
    </xf>
    <xf numFmtId="38" fontId="11" fillId="0" borderId="28" xfId="1" applyFont="1" applyBorder="1" applyAlignment="1" applyProtection="1">
      <alignment horizontal="center" shrinkToFit="1"/>
      <protection locked="0"/>
    </xf>
    <xf numFmtId="0" fontId="11" fillId="0" borderId="30" xfId="0" applyFont="1" applyBorder="1" applyAlignment="1" applyProtection="1">
      <alignment horizontal="center" shrinkToFit="1"/>
      <protection locked="0"/>
    </xf>
    <xf numFmtId="38" fontId="17" fillId="7" borderId="50" xfId="1" applyFont="1" applyFill="1" applyBorder="1" applyAlignment="1" applyProtection="1">
      <alignment shrinkToFit="1"/>
      <protection locked="0"/>
    </xf>
    <xf numFmtId="38" fontId="11" fillId="0" borderId="15" xfId="1" applyFont="1" applyFill="1" applyBorder="1" applyAlignment="1" applyProtection="1">
      <alignment shrinkToFit="1"/>
      <protection locked="0"/>
    </xf>
    <xf numFmtId="38" fontId="11" fillId="0" borderId="13" xfId="1" applyFont="1" applyFill="1" applyBorder="1" applyAlignment="1" applyProtection="1">
      <alignment shrinkToFit="1"/>
      <protection locked="0"/>
    </xf>
    <xf numFmtId="38" fontId="11" fillId="0" borderId="34" xfId="1" applyFont="1" applyBorder="1" applyAlignment="1" applyProtection="1">
      <alignment horizontal="center" shrinkToFit="1"/>
      <protection locked="0"/>
    </xf>
    <xf numFmtId="0" fontId="11" fillId="0" borderId="36" xfId="0" applyFont="1" applyBorder="1" applyAlignment="1" applyProtection="1">
      <alignment horizontal="center" shrinkToFit="1"/>
      <protection locked="0"/>
    </xf>
    <xf numFmtId="38" fontId="11" fillId="0" borderId="66" xfId="1" applyFont="1" applyBorder="1" applyAlignment="1" applyProtection="1">
      <alignment shrinkToFit="1"/>
      <protection locked="0"/>
    </xf>
    <xf numFmtId="38" fontId="11" fillId="0" borderId="15" xfId="1" applyFont="1" applyBorder="1" applyAlignment="1" applyProtection="1">
      <alignment horizontal="right" shrinkToFit="1"/>
      <protection locked="0"/>
    </xf>
    <xf numFmtId="38" fontId="11" fillId="0" borderId="37" xfId="1" applyFont="1" applyBorder="1" applyAlignment="1" applyProtection="1">
      <alignment shrinkToFit="1"/>
      <protection locked="0"/>
    </xf>
    <xf numFmtId="38" fontId="11" fillId="0" borderId="51" xfId="1" applyFont="1" applyFill="1" applyBorder="1" applyAlignment="1" applyProtection="1">
      <alignment shrinkToFit="1"/>
      <protection locked="0"/>
    </xf>
    <xf numFmtId="38" fontId="11" fillId="0" borderId="50" xfId="1" applyFont="1" applyFill="1" applyBorder="1" applyAlignment="1" applyProtection="1">
      <alignment shrinkToFit="1"/>
      <protection locked="0"/>
    </xf>
    <xf numFmtId="38" fontId="11" fillId="0" borderId="84" xfId="1" applyFont="1" applyFill="1" applyBorder="1" applyAlignment="1" applyProtection="1">
      <alignment shrinkToFit="1"/>
      <protection locked="0"/>
    </xf>
    <xf numFmtId="38" fontId="11" fillId="6" borderId="29" xfId="1" applyFont="1" applyFill="1" applyBorder="1" applyAlignment="1" applyProtection="1">
      <alignment shrinkToFit="1"/>
      <protection locked="0"/>
    </xf>
    <xf numFmtId="38" fontId="10" fillId="8" borderId="38" xfId="1" applyFont="1" applyFill="1" applyBorder="1" applyAlignment="1">
      <alignment shrinkToFit="1"/>
    </xf>
    <xf numFmtId="38" fontId="9" fillId="0" borderId="12" xfId="1" applyFont="1" applyBorder="1" applyAlignment="1">
      <alignment horizontal="right" vertical="center" shrinkToFit="1"/>
    </xf>
    <xf numFmtId="38" fontId="9" fillId="0" borderId="13" xfId="1" applyFont="1" applyBorder="1" applyAlignment="1">
      <alignment horizontal="right" vertical="center" shrinkToFit="1"/>
    </xf>
    <xf numFmtId="38" fontId="9" fillId="0" borderId="24" xfId="1" applyFont="1" applyBorder="1" applyAlignment="1">
      <alignment horizontal="right" vertical="center" shrinkToFit="1"/>
    </xf>
    <xf numFmtId="38" fontId="9" fillId="0" borderId="25" xfId="1" applyFont="1" applyBorder="1" applyAlignment="1">
      <alignment horizontal="right" vertical="center" shrinkToFit="1"/>
    </xf>
    <xf numFmtId="38" fontId="9" fillId="0" borderId="26" xfId="1" applyFont="1" applyBorder="1" applyAlignment="1">
      <alignment horizontal="right" vertical="center" shrinkToFit="1"/>
    </xf>
    <xf numFmtId="38" fontId="9" fillId="0" borderId="36" xfId="1" applyFont="1" applyBorder="1" applyAlignment="1">
      <alignment horizontal="right" vertical="center" shrinkToFit="1"/>
    </xf>
    <xf numFmtId="179" fontId="9" fillId="0" borderId="50" xfId="0" applyNumberFormat="1" applyFont="1" applyBorder="1" applyAlignment="1">
      <alignment shrinkToFit="1"/>
    </xf>
    <xf numFmtId="38" fontId="9" fillId="0" borderId="24" xfId="1" applyFont="1" applyBorder="1" applyAlignment="1">
      <alignment vertical="center" shrinkToFit="1"/>
    </xf>
    <xf numFmtId="38" fontId="9" fillId="0" borderId="29" xfId="1" applyFont="1" applyBorder="1" applyAlignment="1">
      <alignment vertical="center" shrinkToFit="1"/>
    </xf>
    <xf numFmtId="179" fontId="9" fillId="0" borderId="29" xfId="0" applyNumberFormat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50" xfId="1" applyFont="1" applyBorder="1" applyAlignment="1">
      <alignment horizontal="right" vertical="center" shrinkToFit="1"/>
    </xf>
    <xf numFmtId="38" fontId="9" fillId="0" borderId="62" xfId="1" applyFont="1" applyBorder="1" applyAlignment="1">
      <alignment vertical="center" shrinkToFit="1"/>
    </xf>
    <xf numFmtId="38" fontId="9" fillId="0" borderId="63" xfId="1" applyFont="1" applyBorder="1" applyAlignment="1">
      <alignment vertical="center" shrinkToFit="1"/>
    </xf>
    <xf numFmtId="38" fontId="9" fillId="0" borderId="64" xfId="1" applyFont="1" applyBorder="1" applyAlignment="1">
      <alignment vertical="center" shrinkToFit="1"/>
    </xf>
    <xf numFmtId="38" fontId="9" fillId="0" borderId="15" xfId="1" applyFont="1" applyBorder="1" applyAlignment="1">
      <alignment horizontal="right" vertical="center" shrinkToFit="1"/>
    </xf>
    <xf numFmtId="38" fontId="9" fillId="0" borderId="31" xfId="1" applyFont="1" applyBorder="1" applyAlignment="1">
      <alignment horizontal="right" vertical="center" shrinkToFit="1"/>
    </xf>
    <xf numFmtId="38" fontId="9" fillId="0" borderId="32" xfId="1" applyFont="1" applyBorder="1" applyAlignment="1">
      <alignment horizontal="right" vertical="center" shrinkToFit="1"/>
    </xf>
    <xf numFmtId="38" fontId="9" fillId="0" borderId="33" xfId="1" applyFont="1" applyBorder="1" applyAlignment="1">
      <alignment horizontal="right" vertical="center" shrinkToFit="1"/>
    </xf>
    <xf numFmtId="9" fontId="9" fillId="0" borderId="50" xfId="0" applyNumberFormat="1" applyFont="1" applyBorder="1" applyAlignment="1">
      <alignment shrinkToFit="1"/>
    </xf>
    <xf numFmtId="38" fontId="9" fillId="0" borderId="31" xfId="1" applyFont="1" applyBorder="1" applyAlignment="1">
      <alignment vertical="center" shrinkToFit="1"/>
    </xf>
    <xf numFmtId="9" fontId="9" fillId="0" borderId="29" xfId="0" applyNumberFormat="1" applyFont="1" applyBorder="1" applyAlignment="1">
      <alignment vertical="center" shrinkToFit="1"/>
    </xf>
    <xf numFmtId="38" fontId="9" fillId="0" borderId="36" xfId="1" applyFont="1" applyBorder="1" applyAlignment="1">
      <alignment vertical="center" shrinkToFit="1"/>
    </xf>
    <xf numFmtId="38" fontId="9" fillId="0" borderId="51" xfId="1" applyFont="1" applyBorder="1" applyAlignment="1">
      <alignment horizontal="right" vertical="center" shrinkToFit="1"/>
    </xf>
    <xf numFmtId="38" fontId="9" fillId="0" borderId="35" xfId="1" applyFont="1" applyBorder="1" applyAlignment="1">
      <alignment vertical="center" shrinkToFit="1"/>
    </xf>
    <xf numFmtId="38" fontId="9" fillId="0" borderId="65" xfId="1" applyFont="1" applyBorder="1" applyAlignment="1">
      <alignment vertical="center" shrinkToFit="1"/>
    </xf>
    <xf numFmtId="38" fontId="9" fillId="0" borderId="66" xfId="1" applyFont="1" applyBorder="1" applyAlignment="1">
      <alignment vertical="center" shrinkToFit="1"/>
    </xf>
    <xf numFmtId="38" fontId="9" fillId="0" borderId="51" xfId="1" applyFont="1" applyBorder="1" applyAlignment="1">
      <alignment vertical="center" shrinkToFit="1"/>
    </xf>
    <xf numFmtId="38" fontId="9" fillId="0" borderId="52" xfId="1" applyFont="1" applyBorder="1" applyAlignment="1">
      <alignment horizontal="right" vertical="center" shrinkToFit="1"/>
    </xf>
    <xf numFmtId="38" fontId="9" fillId="0" borderId="53" xfId="1" applyFont="1" applyBorder="1" applyAlignment="1">
      <alignment horizontal="right" vertical="center" shrinkToFit="1"/>
    </xf>
    <xf numFmtId="38" fontId="9" fillId="0" borderId="54" xfId="1" applyFont="1" applyBorder="1" applyAlignment="1">
      <alignment horizontal="right" vertical="center" shrinkToFit="1"/>
    </xf>
    <xf numFmtId="38" fontId="9" fillId="0" borderId="38" xfId="1" applyFont="1" applyBorder="1" applyAlignment="1">
      <alignment horizontal="right" vertical="center" shrinkToFit="1"/>
    </xf>
    <xf numFmtId="38" fontId="9" fillId="0" borderId="39" xfId="1" applyFont="1" applyBorder="1" applyAlignment="1">
      <alignment vertical="center" shrinkToFit="1"/>
    </xf>
    <xf numFmtId="38" fontId="9" fillId="0" borderId="40" xfId="1" applyFont="1" applyBorder="1" applyAlignment="1">
      <alignment vertical="center" shrinkToFit="1"/>
    </xf>
    <xf numFmtId="38" fontId="9" fillId="0" borderId="41" xfId="1" applyFont="1" applyBorder="1" applyAlignment="1">
      <alignment vertical="center" shrinkToFit="1"/>
    </xf>
    <xf numFmtId="38" fontId="9" fillId="0" borderId="42" xfId="1" applyFont="1" applyBorder="1" applyAlignment="1">
      <alignment vertical="center" shrinkToFit="1"/>
    </xf>
    <xf numFmtId="38" fontId="9" fillId="0" borderId="59" xfId="1" applyFont="1" applyBorder="1" applyAlignment="1">
      <alignment vertical="center" shrinkToFit="1"/>
    </xf>
    <xf numFmtId="179" fontId="13" fillId="0" borderId="55" xfId="0" applyNumberFormat="1" applyFont="1" applyBorder="1" applyAlignment="1">
      <alignment vertical="center" shrinkToFit="1"/>
    </xf>
    <xf numFmtId="38" fontId="9" fillId="0" borderId="44" xfId="1" applyFont="1" applyBorder="1" applyAlignment="1">
      <alignment vertical="center" shrinkToFit="1"/>
    </xf>
    <xf numFmtId="179" fontId="13" fillId="0" borderId="44" xfId="0" applyNumberFormat="1" applyFont="1" applyBorder="1" applyAlignment="1">
      <alignment vertical="center" shrinkToFit="1"/>
    </xf>
    <xf numFmtId="38" fontId="9" fillId="0" borderId="16" xfId="1" applyFont="1" applyBorder="1" applyAlignment="1">
      <alignment vertical="center" shrinkToFit="1"/>
    </xf>
    <xf numFmtId="38" fontId="9" fillId="0" borderId="46" xfId="1" applyFont="1" applyBorder="1" applyAlignment="1">
      <alignment vertical="center" shrinkToFit="1"/>
    </xf>
    <xf numFmtId="38" fontId="9" fillId="3" borderId="67" xfId="1" applyFont="1" applyFill="1" applyBorder="1" applyAlignment="1">
      <alignment vertical="center" shrinkToFit="1"/>
    </xf>
    <xf numFmtId="38" fontId="9" fillId="0" borderId="38" xfId="1" applyFont="1" applyBorder="1" applyAlignment="1">
      <alignment vertical="center" shrinkToFit="1"/>
    </xf>
    <xf numFmtId="38" fontId="9" fillId="0" borderId="25" xfId="1" applyFont="1" applyBorder="1" applyAlignment="1">
      <alignment vertical="center" shrinkToFit="1"/>
    </xf>
    <xf numFmtId="38" fontId="9" fillId="0" borderId="26" xfId="1" applyFont="1" applyBorder="1" applyAlignment="1">
      <alignment vertical="center" shrinkToFit="1"/>
    </xf>
    <xf numFmtId="38" fontId="9" fillId="0" borderId="30" xfId="1" applyFont="1" applyBorder="1" applyAlignment="1">
      <alignment vertical="center" shrinkToFit="1"/>
    </xf>
    <xf numFmtId="9" fontId="9" fillId="0" borderId="56" xfId="0" applyNumberFormat="1" applyFont="1" applyBorder="1" applyAlignment="1">
      <alignment shrinkToFit="1"/>
    </xf>
    <xf numFmtId="38" fontId="9" fillId="3" borderId="50" xfId="1" applyFont="1" applyFill="1" applyBorder="1" applyAlignment="1">
      <alignment vertical="center" shrinkToFit="1"/>
    </xf>
    <xf numFmtId="38" fontId="9" fillId="3" borderId="63" xfId="1" applyFont="1" applyFill="1" applyBorder="1" applyAlignment="1">
      <alignment vertical="center" shrinkToFit="1"/>
    </xf>
    <xf numFmtId="38" fontId="9" fillId="3" borderId="64" xfId="1" applyFont="1" applyFill="1" applyBorder="1" applyAlignment="1">
      <alignment vertical="center" shrinkToFit="1"/>
    </xf>
    <xf numFmtId="38" fontId="9" fillId="0" borderId="32" xfId="1" applyFont="1" applyBorder="1" applyAlignment="1">
      <alignment vertical="center" shrinkToFit="1"/>
    </xf>
    <xf numFmtId="38" fontId="9" fillId="0" borderId="33" xfId="1" applyFont="1" applyBorder="1" applyAlignment="1">
      <alignment vertical="center" shrinkToFit="1"/>
    </xf>
    <xf numFmtId="9" fontId="9" fillId="0" borderId="51" xfId="0" applyNumberFormat="1" applyFont="1" applyBorder="1" applyAlignment="1">
      <alignment shrinkToFit="1"/>
    </xf>
    <xf numFmtId="38" fontId="9" fillId="3" borderId="51" xfId="1" applyFont="1" applyFill="1" applyBorder="1" applyAlignment="1">
      <alignment vertical="center" shrinkToFit="1"/>
    </xf>
    <xf numFmtId="38" fontId="9" fillId="3" borderId="65" xfId="1" applyFont="1" applyFill="1" applyBorder="1" applyAlignment="1">
      <alignment vertical="center" shrinkToFit="1"/>
    </xf>
    <xf numFmtId="38" fontId="9" fillId="3" borderId="66" xfId="1" applyFont="1" applyFill="1" applyBorder="1" applyAlignment="1">
      <alignment vertical="center" shrinkToFit="1"/>
    </xf>
    <xf numFmtId="38" fontId="9" fillId="3" borderId="15" xfId="1" applyFont="1" applyFill="1" applyBorder="1" applyAlignment="1">
      <alignment horizontal="right" vertical="center" shrinkToFit="1"/>
    </xf>
    <xf numFmtId="38" fontId="9" fillId="0" borderId="57" xfId="1" applyFont="1" applyBorder="1" applyAlignment="1">
      <alignment horizontal="right" vertical="center" shrinkToFit="1"/>
    </xf>
    <xf numFmtId="38" fontId="9" fillId="3" borderId="57" xfId="1" applyFont="1" applyFill="1" applyBorder="1" applyAlignment="1">
      <alignment horizontal="right" vertical="center" shrinkToFit="1"/>
    </xf>
    <xf numFmtId="38" fontId="9" fillId="0" borderId="58" xfId="1" applyFont="1" applyBorder="1" applyAlignment="1">
      <alignment vertical="center" shrinkToFit="1"/>
    </xf>
    <xf numFmtId="38" fontId="9" fillId="0" borderId="52" xfId="1" applyFont="1" applyBorder="1" applyAlignment="1">
      <alignment vertical="center" shrinkToFit="1"/>
    </xf>
    <xf numFmtId="38" fontId="9" fillId="0" borderId="53" xfId="1" applyFont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9" fontId="9" fillId="0" borderId="72" xfId="0" applyNumberFormat="1" applyFont="1" applyBorder="1" applyAlignment="1">
      <alignment shrinkToFit="1"/>
    </xf>
    <xf numFmtId="38" fontId="9" fillId="0" borderId="78" xfId="1" applyFont="1" applyBorder="1" applyAlignment="1">
      <alignment vertical="center" shrinkToFit="1"/>
    </xf>
    <xf numFmtId="38" fontId="9" fillId="0" borderId="54" xfId="1" applyFont="1" applyBorder="1" applyAlignment="1">
      <alignment vertical="center" shrinkToFit="1"/>
    </xf>
    <xf numFmtId="38" fontId="9" fillId="3" borderId="61" xfId="1" applyFont="1" applyFill="1" applyBorder="1" applyAlignment="1">
      <alignment vertical="center" shrinkToFit="1"/>
    </xf>
    <xf numFmtId="38" fontId="9" fillId="0" borderId="68" xfId="1" applyFont="1" applyBorder="1" applyAlignment="1">
      <alignment vertical="center" shrinkToFit="1"/>
    </xf>
    <xf numFmtId="38" fontId="9" fillId="3" borderId="69" xfId="1" applyFont="1" applyFill="1" applyBorder="1" applyAlignment="1">
      <alignment vertical="center" shrinkToFit="1"/>
    </xf>
    <xf numFmtId="38" fontId="9" fillId="3" borderId="70" xfId="1" applyFont="1" applyFill="1" applyBorder="1" applyAlignment="1">
      <alignment vertical="center" shrinkToFit="1"/>
    </xf>
    <xf numFmtId="38" fontId="9" fillId="0" borderId="60" xfId="1" applyFont="1" applyBorder="1" applyAlignment="1">
      <alignment vertical="center" shrinkToFit="1"/>
    </xf>
    <xf numFmtId="38" fontId="9" fillId="0" borderId="49" xfId="1" applyFont="1" applyBorder="1" applyAlignment="1">
      <alignment vertical="center" shrinkToFit="1"/>
    </xf>
    <xf numFmtId="9" fontId="13" fillId="0" borderId="55" xfId="0" applyNumberFormat="1" applyFont="1" applyBorder="1" applyAlignment="1">
      <alignment vertical="center" shrinkToFit="1"/>
    </xf>
    <xf numFmtId="9" fontId="13" fillId="0" borderId="44" xfId="0" applyNumberFormat="1" applyFont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38" fontId="9" fillId="3" borderId="71" xfId="1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3" borderId="46" xfId="0" applyNumberFormat="1" applyFont="1" applyFill="1" applyBorder="1" applyAlignment="1">
      <alignment vertical="center" shrinkToFit="1"/>
    </xf>
    <xf numFmtId="176" fontId="9" fillId="0" borderId="40" xfId="0" applyNumberFormat="1" applyFont="1" applyBorder="1" applyAlignment="1">
      <alignment vertical="center" shrinkToFit="1"/>
    </xf>
    <xf numFmtId="0" fontId="0" fillId="0" borderId="40" xfId="0" applyBorder="1" applyAlignment="1">
      <alignment horizontal="right"/>
    </xf>
    <xf numFmtId="0" fontId="0" fillId="0" borderId="102" xfId="0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83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0" xfId="0" applyFont="1" applyBorder="1" applyAlignment="1">
      <alignment horizontal="right"/>
    </xf>
    <xf numFmtId="0" fontId="1" fillId="0" borderId="101" xfId="0" applyFont="1" applyBorder="1" applyAlignment="1">
      <alignment horizontal="right"/>
    </xf>
    <xf numFmtId="49" fontId="1" fillId="0" borderId="4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02" xfId="0" applyFont="1" applyBorder="1" applyAlignment="1">
      <alignment horizontal="right"/>
    </xf>
    <xf numFmtId="0" fontId="1" fillId="0" borderId="68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177" fontId="6" fillId="0" borderId="61" xfId="0" applyNumberFormat="1" applyFont="1" applyBorder="1" applyAlignment="1">
      <alignment horizontal="center" vertical="center" wrapText="1"/>
    </xf>
    <xf numFmtId="177" fontId="6" fillId="0" borderId="84" xfId="0" applyNumberFormat="1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/>
    </xf>
    <xf numFmtId="38" fontId="9" fillId="0" borderId="40" xfId="1" applyFont="1" applyBorder="1" applyAlignment="1">
      <alignment horizontal="left" shrinkToFit="1"/>
    </xf>
    <xf numFmtId="38" fontId="9" fillId="0" borderId="16" xfId="1" applyFont="1" applyBorder="1" applyAlignment="1">
      <alignment horizontal="left" shrinkToFit="1"/>
    </xf>
    <xf numFmtId="38" fontId="9" fillId="0" borderId="40" xfId="1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1" fillId="0" borderId="5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9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3"/>
  <sheetViews>
    <sheetView tabSelected="1" workbookViewId="0">
      <selection activeCell="B4" sqref="B4"/>
    </sheetView>
  </sheetViews>
  <sheetFormatPr defaultRowHeight="13.5"/>
  <cols>
    <col min="1" max="1" width="22.875" customWidth="1"/>
    <col min="2" max="2" width="64.625" customWidth="1"/>
  </cols>
  <sheetData>
    <row r="2" spans="1:2" ht="19.5" thickBot="1">
      <c r="A2" s="113" t="s">
        <v>135</v>
      </c>
    </row>
    <row r="3" spans="1:2" ht="27.75" customHeight="1" thickBot="1">
      <c r="A3" s="112" t="s">
        <v>137</v>
      </c>
      <c r="B3" s="101"/>
    </row>
    <row r="4" spans="1:2" ht="27.75" customHeight="1" thickBot="1">
      <c r="A4" s="112" t="s">
        <v>99</v>
      </c>
      <c r="B4" s="101"/>
    </row>
    <row r="5" spans="1:2" ht="27.75" customHeight="1" thickBot="1">
      <c r="A5" s="112" t="s">
        <v>139</v>
      </c>
      <c r="B5" s="101"/>
    </row>
    <row r="6" spans="1:2" ht="21" customHeight="1">
      <c r="A6" s="102"/>
      <c r="B6" s="102"/>
    </row>
    <row r="7" spans="1:2" ht="21" customHeight="1">
      <c r="A7" s="103"/>
      <c r="B7" s="103"/>
    </row>
    <row r="12" spans="1:2" s="111" customFormat="1" ht="14.25">
      <c r="A12" s="111" t="s">
        <v>128</v>
      </c>
    </row>
    <row r="13" spans="1:2" s="111" customFormat="1" ht="14.25">
      <c r="A13" s="111" t="s">
        <v>130</v>
      </c>
    </row>
    <row r="14" spans="1:2" s="111" customFormat="1" ht="14.25"/>
    <row r="15" spans="1:2" s="111" customFormat="1" ht="14.25">
      <c r="A15" s="111" t="s">
        <v>136</v>
      </c>
    </row>
    <row r="16" spans="1:2" s="111" customFormat="1" ht="14.25"/>
    <row r="17" spans="1:1" s="111" customFormat="1" ht="14.25">
      <c r="A17" s="111" t="s">
        <v>134</v>
      </c>
    </row>
    <row r="18" spans="1:1" s="111" customFormat="1" ht="14.25">
      <c r="A18" s="111" t="s">
        <v>140</v>
      </c>
    </row>
    <row r="19" spans="1:1" s="111" customFormat="1" ht="14.25"/>
    <row r="20" spans="1:1" s="111" customFormat="1" ht="14.25">
      <c r="A20" s="111" t="s">
        <v>129</v>
      </c>
    </row>
    <row r="21" spans="1:1" s="111" customFormat="1" ht="14.25"/>
    <row r="22" spans="1:1" s="111" customFormat="1" ht="14.25">
      <c r="A22" s="111" t="s">
        <v>133</v>
      </c>
    </row>
    <row r="23" spans="1:1" s="111" customFormat="1" ht="14.25">
      <c r="A23" s="111" t="s">
        <v>141</v>
      </c>
    </row>
  </sheetData>
  <phoneticPr fontId="2"/>
  <dataValidations count="1">
    <dataValidation imeMode="on" allowBlank="1" showInputMessage="1" showErrorMessage="1" sqref="B1:B1048576"/>
  </dataValidations>
  <pageMargins left="0.39370078740157483" right="0.27559055118110237" top="0.59055118110236227" bottom="0.59055118110236227" header="0.39370078740157483" footer="0.19685039370078741"/>
  <pageSetup paperSize="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B9" sqref="B9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117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'10月'!F39</f>
        <v>0</v>
      </c>
      <c r="G8" s="55"/>
      <c r="H8" s="56"/>
      <c r="I8" s="107"/>
      <c r="J8" s="146">
        <f>'10月'!J39</f>
        <v>0</v>
      </c>
      <c r="K8" s="57"/>
      <c r="L8" s="126"/>
      <c r="M8" s="56"/>
      <c r="N8" s="148">
        <f>'10月'!N39</f>
        <v>0</v>
      </c>
      <c r="O8" s="59"/>
      <c r="P8" s="57"/>
      <c r="Q8" s="56"/>
      <c r="R8" s="148">
        <f>'10月'!R39</f>
        <v>0</v>
      </c>
      <c r="S8" s="59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8" si="0">G9+H9+K9+P9+L9</f>
        <v>0</v>
      </c>
      <c r="F9" s="115">
        <f t="shared" ref="F9:F38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8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ref="N10:N38" si="4">IF(N9+K10+L10-M10&lt;0,0,N9+K10+L10-M10)</f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4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4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4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4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4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>IF(N15+K16+L16-M16&lt;0,0,N15+K16+L16-M16)</f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4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4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4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4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4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4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4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4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4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4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4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4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4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4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4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4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4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4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4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4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4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4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ref="E39" si="6">G39+H39+K39+P39</f>
        <v>0</v>
      </c>
      <c r="F39" s="115">
        <f t="shared" ref="F39" si="7">IF(F38+D39-E39&lt;0,0,F38+D39-E39)</f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ref="N39" si="8">IF(N38+K39-M39&lt;0,0,N38+K39-M39)</f>
        <v>0</v>
      </c>
      <c r="O39" s="90"/>
      <c r="P39" s="66"/>
      <c r="Q39" s="67"/>
      <c r="R39" s="118">
        <f t="shared" si="5"/>
        <v>0</v>
      </c>
      <c r="S39" s="120"/>
      <c r="T39" s="62"/>
      <c r="U39" s="68"/>
      <c r="V39" s="69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116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SUM(L9:L38)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5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8">
    <cfRule type="cellIs" dxfId="9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A2" sqref="A2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119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348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'11月'!F38</f>
        <v>0</v>
      </c>
      <c r="G8" s="55"/>
      <c r="H8" s="56"/>
      <c r="I8" s="107"/>
      <c r="J8" s="146">
        <f>'11月'!J38</f>
        <v>0</v>
      </c>
      <c r="K8" s="57"/>
      <c r="L8" s="126"/>
      <c r="M8" s="56"/>
      <c r="N8" s="147">
        <f>'11月'!N38</f>
        <v>0</v>
      </c>
      <c r="O8" s="59"/>
      <c r="P8" s="57"/>
      <c r="Q8" s="56"/>
      <c r="R8" s="148">
        <f>'11月'!R38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ref="N10:N39" si="4">IF(N9+K10+L10-M10&lt;0,0,N9+K10+L10-M10)</f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4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4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4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>IF(N13+K14+L14-M14&lt;0,0,N13+K14+L14-M14)</f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4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4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4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4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4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4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4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4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4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4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4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4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4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4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4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4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4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4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4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4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4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4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4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4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2"/>
        <v>0</v>
      </c>
      <c r="K39" s="169"/>
      <c r="L39" s="170"/>
      <c r="M39" s="171"/>
      <c r="N39" s="190">
        <f t="shared" si="4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118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1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9">
    <cfRule type="cellIs" dxfId="8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C40" sqref="C40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155</v>
      </c>
      <c r="F1" s="100"/>
      <c r="G1" s="48" t="s">
        <v>121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'12月'!F39</f>
        <v>0</v>
      </c>
      <c r="G8" s="55"/>
      <c r="H8" s="56"/>
      <c r="I8" s="107"/>
      <c r="J8" s="146">
        <f>'12月'!J39</f>
        <v>0</v>
      </c>
      <c r="K8" s="57"/>
      <c r="L8" s="126"/>
      <c r="M8" s="56"/>
      <c r="N8" s="147">
        <f>'12月'!N39</f>
        <v>0</v>
      </c>
      <c r="O8" s="59"/>
      <c r="P8" s="57"/>
      <c r="Q8" s="56"/>
      <c r="R8" s="148">
        <f>'12月'!R39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>IF(N9+K10+L10-M10&lt;0,0,N9+K10+L10-M10)</f>
        <v>0</v>
      </c>
      <c r="O10" s="172"/>
      <c r="P10" s="160"/>
      <c r="Q10" s="162"/>
      <c r="R10" s="118">
        <f t="shared" ref="R10:R39" si="4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ref="N11:N39" si="5">IF(N10+K11+L11-M11&lt;0,0,N10+K11+L11-M11)</f>
        <v>0</v>
      </c>
      <c r="O11" s="172"/>
      <c r="P11" s="160"/>
      <c r="Q11" s="162"/>
      <c r="R11" s="118">
        <f t="shared" si="4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5"/>
        <v>0</v>
      </c>
      <c r="O12" s="172"/>
      <c r="P12" s="160"/>
      <c r="Q12" s="162"/>
      <c r="R12" s="118">
        <f t="shared" si="4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5"/>
        <v>0</v>
      </c>
      <c r="O13" s="172"/>
      <c r="P13" s="160"/>
      <c r="Q13" s="162"/>
      <c r="R13" s="118">
        <f t="shared" si="4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5"/>
        <v>0</v>
      </c>
      <c r="O14" s="172"/>
      <c r="P14" s="160"/>
      <c r="Q14" s="162"/>
      <c r="R14" s="118">
        <f t="shared" si="4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>IF(N14+K15+L15-M15&lt;0,0,N14+K15+L15-M15)</f>
        <v>0</v>
      </c>
      <c r="O15" s="172"/>
      <c r="P15" s="160"/>
      <c r="Q15" s="162"/>
      <c r="R15" s="118">
        <f t="shared" si="4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5"/>
        <v>0</v>
      </c>
      <c r="O16" s="172"/>
      <c r="P16" s="160"/>
      <c r="Q16" s="162"/>
      <c r="R16" s="118">
        <f t="shared" si="4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5"/>
        <v>0</v>
      </c>
      <c r="O17" s="172"/>
      <c r="P17" s="160"/>
      <c r="Q17" s="162"/>
      <c r="R17" s="118">
        <f t="shared" si="4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5"/>
        <v>0</v>
      </c>
      <c r="O18" s="174"/>
      <c r="P18" s="169"/>
      <c r="Q18" s="171"/>
      <c r="R18" s="118">
        <f t="shared" si="4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5"/>
        <v>0</v>
      </c>
      <c r="O19" s="174"/>
      <c r="P19" s="169"/>
      <c r="Q19" s="171"/>
      <c r="R19" s="118">
        <f t="shared" si="4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5"/>
        <v>0</v>
      </c>
      <c r="O20" s="174"/>
      <c r="P20" s="169"/>
      <c r="Q20" s="171"/>
      <c r="R20" s="118">
        <f t="shared" si="4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5"/>
        <v>0</v>
      </c>
      <c r="O21" s="174"/>
      <c r="P21" s="169"/>
      <c r="Q21" s="171"/>
      <c r="R21" s="118">
        <f t="shared" si="4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5"/>
        <v>0</v>
      </c>
      <c r="O22" s="174"/>
      <c r="P22" s="169"/>
      <c r="Q22" s="171"/>
      <c r="R22" s="118">
        <f t="shared" si="4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5"/>
        <v>0</v>
      </c>
      <c r="O23" s="174"/>
      <c r="P23" s="169"/>
      <c r="Q23" s="171"/>
      <c r="R23" s="118">
        <f t="shared" si="4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5"/>
        <v>0</v>
      </c>
      <c r="O24" s="174"/>
      <c r="P24" s="169"/>
      <c r="Q24" s="171"/>
      <c r="R24" s="118">
        <f t="shared" si="4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5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5"/>
        <v>0</v>
      </c>
      <c r="O26" s="174"/>
      <c r="P26" s="169"/>
      <c r="Q26" s="171"/>
      <c r="R26" s="118">
        <f t="shared" si="4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5"/>
        <v>0</v>
      </c>
      <c r="O27" s="174"/>
      <c r="P27" s="169"/>
      <c r="Q27" s="171"/>
      <c r="R27" s="118">
        <f t="shared" si="4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5"/>
        <v>0</v>
      </c>
      <c r="O28" s="174"/>
      <c r="P28" s="169"/>
      <c r="Q28" s="171"/>
      <c r="R28" s="118">
        <f t="shared" si="4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5"/>
        <v>0</v>
      </c>
      <c r="O29" s="174"/>
      <c r="P29" s="169"/>
      <c r="Q29" s="171"/>
      <c r="R29" s="118">
        <f t="shared" si="4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5"/>
        <v>0</v>
      </c>
      <c r="O30" s="174"/>
      <c r="P30" s="169"/>
      <c r="Q30" s="171"/>
      <c r="R30" s="118">
        <f t="shared" si="4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5"/>
        <v>0</v>
      </c>
      <c r="O31" s="174"/>
      <c r="P31" s="169"/>
      <c r="Q31" s="171"/>
      <c r="R31" s="118">
        <f t="shared" si="4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5"/>
        <v>0</v>
      </c>
      <c r="O32" s="174"/>
      <c r="P32" s="169"/>
      <c r="Q32" s="171"/>
      <c r="R32" s="118">
        <f t="shared" si="4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5"/>
        <v>0</v>
      </c>
      <c r="O33" s="174"/>
      <c r="P33" s="169"/>
      <c r="Q33" s="171"/>
      <c r="R33" s="118">
        <f t="shared" si="4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5"/>
        <v>0</v>
      </c>
      <c r="O34" s="174"/>
      <c r="P34" s="169"/>
      <c r="Q34" s="171"/>
      <c r="R34" s="118">
        <f t="shared" si="4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5"/>
        <v>0</v>
      </c>
      <c r="O35" s="174"/>
      <c r="P35" s="169"/>
      <c r="Q35" s="171"/>
      <c r="R35" s="118">
        <f t="shared" si="4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5"/>
        <v>0</v>
      </c>
      <c r="O36" s="174"/>
      <c r="P36" s="169"/>
      <c r="Q36" s="171"/>
      <c r="R36" s="118">
        <f t="shared" si="4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5"/>
        <v>0</v>
      </c>
      <c r="O37" s="174"/>
      <c r="P37" s="169"/>
      <c r="Q37" s="171"/>
      <c r="R37" s="118">
        <f t="shared" si="4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5"/>
        <v>0</v>
      </c>
      <c r="O38" s="174"/>
      <c r="P38" s="169"/>
      <c r="Q38" s="171"/>
      <c r="R38" s="118">
        <f t="shared" si="4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2"/>
        <v>0</v>
      </c>
      <c r="K39" s="169"/>
      <c r="L39" s="170"/>
      <c r="M39" s="171"/>
      <c r="N39" s="190">
        <f t="shared" si="5"/>
        <v>0</v>
      </c>
      <c r="O39" s="174"/>
      <c r="P39" s="169"/>
      <c r="Q39" s="171"/>
      <c r="R39" s="118">
        <f t="shared" si="4"/>
        <v>0</v>
      </c>
      <c r="S39" s="189"/>
      <c r="T39" s="152"/>
      <c r="U39" s="182"/>
      <c r="V39" s="183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120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5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9">
    <cfRule type="cellIs" dxfId="7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C40" sqref="C40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160</v>
      </c>
      <c r="E1" s="100" t="s">
        <v>155</v>
      </c>
      <c r="F1" s="100"/>
      <c r="G1" s="48" t="s">
        <v>123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'1月'!F39</f>
        <v>0</v>
      </c>
      <c r="G8" s="55"/>
      <c r="H8" s="56"/>
      <c r="I8" s="107"/>
      <c r="J8" s="146">
        <f>'1月'!J39</f>
        <v>0</v>
      </c>
      <c r="K8" s="57"/>
      <c r="L8" s="126"/>
      <c r="M8" s="56"/>
      <c r="N8" s="147">
        <f>'1月'!N39</f>
        <v>0</v>
      </c>
      <c r="O8" s="59"/>
      <c r="P8" s="57"/>
      <c r="Q8" s="56"/>
      <c r="R8" s="148">
        <f>'1月'!R39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6" si="0">G9+H9+K9+P9+L9</f>
        <v>0</v>
      </c>
      <c r="F9" s="115">
        <f t="shared" ref="F9:F36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ref="N10:N36" si="4">IF(N9+K10+L10-M10&lt;0,0,N9+K10+L10-M10)</f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4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4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4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4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4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4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4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4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4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4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4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4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4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4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4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4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4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4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4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4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4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4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4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4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4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 thickBo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4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hidden="1" customHeight="1" thickBot="1">
      <c r="A37" s="37" t="s">
        <v>92</v>
      </c>
      <c r="B37" s="119"/>
      <c r="C37" s="62"/>
      <c r="D37" s="62"/>
      <c r="E37" s="114">
        <f t="shared" ref="E37:E39" si="6">G37+H37+K37+P37</f>
        <v>0</v>
      </c>
      <c r="F37" s="115">
        <f t="shared" ref="F37:F39" si="7">IF(F36+D37-E37&lt;0,0,F36+D37-E37)</f>
        <v>0</v>
      </c>
      <c r="G37" s="63"/>
      <c r="H37" s="64"/>
      <c r="I37" s="65"/>
      <c r="J37" s="116">
        <f t="shared" si="2"/>
        <v>0</v>
      </c>
      <c r="K37" s="66"/>
      <c r="L37" s="122"/>
      <c r="M37" s="67"/>
      <c r="N37" s="117">
        <f t="shared" ref="N37:N39" si="8">IF(N36+K37-M37&lt;0,0,N36+K37-M37)</f>
        <v>0</v>
      </c>
      <c r="O37" s="90"/>
      <c r="P37" s="66"/>
      <c r="Q37" s="67"/>
      <c r="R37" s="118">
        <f t="shared" si="5"/>
        <v>0</v>
      </c>
      <c r="S37" s="120"/>
      <c r="T37" s="62"/>
      <c r="U37" s="68"/>
      <c r="V37" s="69"/>
      <c r="W37" s="92" t="e">
        <f t="shared" si="3"/>
        <v>#DIV/0!</v>
      </c>
    </row>
    <row r="38" spans="1:23" ht="29.25" hidden="1" customHeight="1">
      <c r="A38" s="37" t="s">
        <v>93</v>
      </c>
      <c r="B38" s="119"/>
      <c r="C38" s="62"/>
      <c r="D38" s="62"/>
      <c r="E38" s="114">
        <f t="shared" si="6"/>
        <v>0</v>
      </c>
      <c r="F38" s="115">
        <f t="shared" si="7"/>
        <v>0</v>
      </c>
      <c r="G38" s="63"/>
      <c r="H38" s="64"/>
      <c r="I38" s="65"/>
      <c r="J38" s="116">
        <f t="shared" si="2"/>
        <v>0</v>
      </c>
      <c r="K38" s="66"/>
      <c r="L38" s="122"/>
      <c r="M38" s="67"/>
      <c r="N38" s="117">
        <f t="shared" si="8"/>
        <v>0</v>
      </c>
      <c r="O38" s="90"/>
      <c r="P38" s="66"/>
      <c r="Q38" s="67"/>
      <c r="R38" s="118">
        <f t="shared" si="5"/>
        <v>0</v>
      </c>
      <c r="S38" s="120"/>
      <c r="T38" s="62"/>
      <c r="U38" s="68"/>
      <c r="V38" s="69"/>
      <c r="W38" s="92" t="e">
        <f t="shared" si="3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si="6"/>
        <v>0</v>
      </c>
      <c r="F39" s="115">
        <f t="shared" si="7"/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si="8"/>
        <v>0</v>
      </c>
      <c r="O39" s="90"/>
      <c r="P39" s="66"/>
      <c r="Q39" s="67"/>
      <c r="R39" s="118">
        <f t="shared" si="5"/>
        <v>0</v>
      </c>
      <c r="S39" s="120"/>
      <c r="T39" s="62"/>
      <c r="U39" s="68"/>
      <c r="V39" s="69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122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SUM(L9:L36)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9"/>
      <c r="T40" s="138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6">
    <cfRule type="cellIs" dxfId="6" priority="1" operator="lessThan">
      <formula>-0.1</formula>
    </cfRule>
    <cfRule type="cellIs" dxfId="5" priority="2" operator="lessThan">
      <formula>-1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C40" sqref="C40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159</v>
      </c>
      <c r="E1" s="100" t="s">
        <v>155</v>
      </c>
      <c r="F1" s="100"/>
      <c r="G1" s="48" t="s">
        <v>125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'2月'!F36</f>
        <v>0</v>
      </c>
      <c r="G8" s="55"/>
      <c r="H8" s="56"/>
      <c r="I8" s="107"/>
      <c r="J8" s="146">
        <f>'2月'!J36</f>
        <v>0</v>
      </c>
      <c r="K8" s="57"/>
      <c r="L8" s="126"/>
      <c r="M8" s="56"/>
      <c r="N8" s="148">
        <f>'2月'!N36</f>
        <v>0</v>
      </c>
      <c r="O8" s="108"/>
      <c r="P8" s="57"/>
      <c r="Q8" s="56"/>
      <c r="R8" s="148">
        <f>'2月'!R36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>J8+H9-I9</f>
        <v>0</v>
      </c>
      <c r="K9" s="160"/>
      <c r="L9" s="161"/>
      <c r="M9" s="162"/>
      <c r="N9" s="190">
        <f t="shared" ref="N9:N39" si="2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ref="J10:J39" si="4">J9+H10-I10</f>
        <v>0</v>
      </c>
      <c r="K10" s="160"/>
      <c r="L10" s="161"/>
      <c r="M10" s="162"/>
      <c r="N10" s="190">
        <f>IF(N9+K10+L10-M10&lt;0,0,N9+K10+L10-M10)</f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4"/>
        <v>0</v>
      </c>
      <c r="K11" s="160"/>
      <c r="L11" s="161"/>
      <c r="M11" s="162"/>
      <c r="N11" s="190">
        <f t="shared" si="2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4"/>
        <v>0</v>
      </c>
      <c r="K12" s="160"/>
      <c r="L12" s="161"/>
      <c r="M12" s="162"/>
      <c r="N12" s="190">
        <f t="shared" si="2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4"/>
        <v>0</v>
      </c>
      <c r="K13" s="160"/>
      <c r="L13" s="161"/>
      <c r="M13" s="162"/>
      <c r="N13" s="190">
        <f t="shared" si="2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4"/>
        <v>0</v>
      </c>
      <c r="K14" s="160"/>
      <c r="L14" s="161"/>
      <c r="M14" s="162"/>
      <c r="N14" s="190">
        <f t="shared" si="2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4"/>
        <v>0</v>
      </c>
      <c r="K15" s="160"/>
      <c r="L15" s="161"/>
      <c r="M15" s="162"/>
      <c r="N15" s="190">
        <f t="shared" si="2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4"/>
        <v>0</v>
      </c>
      <c r="K16" s="160"/>
      <c r="L16" s="161"/>
      <c r="M16" s="162"/>
      <c r="N16" s="190">
        <f t="shared" si="2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4"/>
        <v>0</v>
      </c>
      <c r="K17" s="160"/>
      <c r="L17" s="161"/>
      <c r="M17" s="162"/>
      <c r="N17" s="190">
        <f t="shared" si="2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4"/>
        <v>0</v>
      </c>
      <c r="K18" s="169"/>
      <c r="L18" s="170"/>
      <c r="M18" s="171"/>
      <c r="N18" s="190">
        <f t="shared" si="2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4"/>
        <v>0</v>
      </c>
      <c r="K19" s="169"/>
      <c r="L19" s="170"/>
      <c r="M19" s="171"/>
      <c r="N19" s="190">
        <f t="shared" si="2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4"/>
        <v>0</v>
      </c>
      <c r="K20" s="169"/>
      <c r="L20" s="170"/>
      <c r="M20" s="171"/>
      <c r="N20" s="190">
        <f t="shared" si="2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4"/>
        <v>0</v>
      </c>
      <c r="K21" s="169"/>
      <c r="L21" s="170"/>
      <c r="M21" s="171"/>
      <c r="N21" s="190">
        <f t="shared" si="2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4"/>
        <v>0</v>
      </c>
      <c r="K22" s="169"/>
      <c r="L22" s="170"/>
      <c r="M22" s="171"/>
      <c r="N22" s="190">
        <f t="shared" si="2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4"/>
        <v>0</v>
      </c>
      <c r="K23" s="169"/>
      <c r="L23" s="170"/>
      <c r="M23" s="171"/>
      <c r="N23" s="190">
        <f t="shared" si="2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4"/>
        <v>0</v>
      </c>
      <c r="K24" s="169"/>
      <c r="L24" s="170"/>
      <c r="M24" s="171"/>
      <c r="N24" s="190">
        <f t="shared" si="2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4"/>
        <v>0</v>
      </c>
      <c r="K25" s="169"/>
      <c r="L25" s="170"/>
      <c r="M25" s="171"/>
      <c r="N25" s="190">
        <f t="shared" si="2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4"/>
        <v>0</v>
      </c>
      <c r="K26" s="169"/>
      <c r="L26" s="170"/>
      <c r="M26" s="171"/>
      <c r="N26" s="190">
        <f t="shared" si="2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4"/>
        <v>0</v>
      </c>
      <c r="K27" s="169"/>
      <c r="L27" s="170"/>
      <c r="M27" s="171"/>
      <c r="N27" s="190">
        <f t="shared" si="2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4"/>
        <v>0</v>
      </c>
      <c r="K28" s="169"/>
      <c r="L28" s="170"/>
      <c r="M28" s="171"/>
      <c r="N28" s="190">
        <f t="shared" si="2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4"/>
        <v>0</v>
      </c>
      <c r="K29" s="169"/>
      <c r="L29" s="170"/>
      <c r="M29" s="171"/>
      <c r="N29" s="190">
        <f t="shared" si="2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4"/>
        <v>0</v>
      </c>
      <c r="K30" s="169"/>
      <c r="L30" s="170"/>
      <c r="M30" s="171"/>
      <c r="N30" s="190">
        <f t="shared" si="2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4"/>
        <v>0</v>
      </c>
      <c r="K31" s="169"/>
      <c r="L31" s="170"/>
      <c r="M31" s="171"/>
      <c r="N31" s="190">
        <f t="shared" si="2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4"/>
        <v>0</v>
      </c>
      <c r="K32" s="169"/>
      <c r="L32" s="170"/>
      <c r="M32" s="171"/>
      <c r="N32" s="190">
        <f t="shared" si="2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4"/>
        <v>0</v>
      </c>
      <c r="K33" s="169"/>
      <c r="L33" s="170"/>
      <c r="M33" s="171"/>
      <c r="N33" s="190">
        <f t="shared" si="2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4"/>
        <v>0</v>
      </c>
      <c r="K34" s="169"/>
      <c r="L34" s="170"/>
      <c r="M34" s="171"/>
      <c r="N34" s="190">
        <f t="shared" si="2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4"/>
        <v>0</v>
      </c>
      <c r="K35" s="169"/>
      <c r="L35" s="170"/>
      <c r="M35" s="171"/>
      <c r="N35" s="190">
        <f t="shared" si="2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4"/>
        <v>0</v>
      </c>
      <c r="K36" s="169"/>
      <c r="L36" s="170"/>
      <c r="M36" s="171"/>
      <c r="N36" s="190">
        <f t="shared" si="2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4"/>
        <v>0</v>
      </c>
      <c r="K37" s="169"/>
      <c r="L37" s="170"/>
      <c r="M37" s="171"/>
      <c r="N37" s="190">
        <f t="shared" si="2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4"/>
        <v>0</v>
      </c>
      <c r="K38" s="169"/>
      <c r="L38" s="170"/>
      <c r="M38" s="171"/>
      <c r="N38" s="190">
        <f t="shared" si="2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4"/>
        <v>0</v>
      </c>
      <c r="K39" s="169"/>
      <c r="L39" s="170"/>
      <c r="M39" s="171"/>
      <c r="N39" s="190">
        <f t="shared" si="2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124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5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9">
    <cfRule type="cellIs" dxfId="4" priority="1" operator="lessThan">
      <formula>-0.1</formula>
    </cfRule>
    <cfRule type="cellIs" dxfId="3" priority="2" operator="lessThan">
      <formula>-1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L30" sqref="L30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154</v>
      </c>
      <c r="E1" s="100" t="s">
        <v>155</v>
      </c>
      <c r="F1" s="100"/>
      <c r="G1" s="48" t="s">
        <v>102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6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'3月'!F39</f>
        <v>0</v>
      </c>
      <c r="G8" s="55"/>
      <c r="H8" s="56"/>
      <c r="I8" s="107"/>
      <c r="J8" s="146">
        <f>'3月'!J39</f>
        <v>0</v>
      </c>
      <c r="K8" s="57"/>
      <c r="L8" s="126"/>
      <c r="M8" s="56"/>
      <c r="N8" s="148">
        <f>'3月'!N39</f>
        <v>0</v>
      </c>
      <c r="O8" s="59"/>
      <c r="P8" s="57"/>
      <c r="Q8" s="56"/>
      <c r="R8" s="148">
        <f>'3月'!R39</f>
        <v>0</v>
      </c>
      <c r="S8" s="59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8" si="0">G9+H9+K9+P9+L9</f>
        <v>0</v>
      </c>
      <c r="F9" s="115">
        <f t="shared" ref="F9:F38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'3月'!R39</f>
        <v>0</v>
      </c>
      <c r="S9" s="188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ref="N10:N38" si="4">IF(N9+K10+L10-M10&lt;0,0,N9+K10+L10-M10)</f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4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4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4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4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4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4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4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4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4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4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4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4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4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4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4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4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4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4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4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4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4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4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4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4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4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4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4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4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ref="E39" si="6">G39+H39+K39+P39</f>
        <v>0</v>
      </c>
      <c r="F39" s="115">
        <f t="shared" ref="F39" si="7">IF(F38+D39-E39&lt;0,0,F38+D39-E39)</f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ref="N39" si="8">IF(N38+K39-M39&lt;0,0,N38+K39-M39)</f>
        <v>0</v>
      </c>
      <c r="O39" s="90"/>
      <c r="P39" s="66"/>
      <c r="Q39" s="67"/>
      <c r="R39" s="118">
        <f t="shared" si="5"/>
        <v>0</v>
      </c>
      <c r="S39" s="120"/>
      <c r="T39" s="62"/>
      <c r="U39" s="68"/>
      <c r="V39" s="69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126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SUM(L9:L38)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4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8">
    <cfRule type="cellIs" dxfId="2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51"/>
  <sheetViews>
    <sheetView zoomScale="60" zoomScaleNormal="60" zoomScaleSheetLayoutView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B27" sqref="B27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155</v>
      </c>
      <c r="F1" s="100"/>
      <c r="G1" s="48" t="s">
        <v>105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翌年4月!F38</f>
        <v>0</v>
      </c>
      <c r="G8" s="55"/>
      <c r="H8" s="56"/>
      <c r="I8" s="107"/>
      <c r="J8" s="146">
        <f>翌年4月!J38</f>
        <v>0</v>
      </c>
      <c r="K8" s="57"/>
      <c r="L8" s="126"/>
      <c r="M8" s="56"/>
      <c r="N8" s="148">
        <f>翌年4月!N38</f>
        <v>0</v>
      </c>
      <c r="O8" s="108"/>
      <c r="P8" s="57"/>
      <c r="Q8" s="56"/>
      <c r="R8" s="148">
        <f>翌年4月!R38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 t="shared" ref="N9:N39" si="3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4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si="3"/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4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3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4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4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3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4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3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4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3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4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4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4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3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4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4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4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3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4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4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4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4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4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3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4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4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3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4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3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4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4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3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4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4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4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4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4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4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4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4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2"/>
        <v>0</v>
      </c>
      <c r="K39" s="169"/>
      <c r="L39" s="170"/>
      <c r="M39" s="171"/>
      <c r="N39" s="190">
        <f t="shared" si="3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4"/>
        <v>#DIV/0!</v>
      </c>
    </row>
    <row r="40" spans="1:23" s="88" customFormat="1" ht="33.75" customHeight="1" thickBot="1">
      <c r="A40" s="72" t="s">
        <v>28</v>
      </c>
      <c r="B40" s="73" t="s">
        <v>114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83">
        <f>SUM(K9:K39)</f>
        <v>0</v>
      </c>
      <c r="L40" s="127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4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9">
    <cfRule type="cellIs" dxfId="1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  <rowBreaks count="1" manualBreakCount="1">
    <brk id="40" max="2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N17" sqref="N17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155</v>
      </c>
      <c r="F1" s="100"/>
      <c r="G1" s="48" t="s">
        <v>107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翌年5月!F39</f>
        <v>0</v>
      </c>
      <c r="G8" s="55"/>
      <c r="H8" s="56"/>
      <c r="I8" s="107"/>
      <c r="J8" s="146">
        <f>翌年4月!J39</f>
        <v>0</v>
      </c>
      <c r="K8" s="57"/>
      <c r="L8" s="126"/>
      <c r="M8" s="56"/>
      <c r="N8" s="148">
        <f>翌年4月!N39</f>
        <v>0</v>
      </c>
      <c r="O8" s="108"/>
      <c r="P8" s="57"/>
      <c r="Q8" s="56"/>
      <c r="R8" s="148">
        <f>翌年4月!R39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8" si="0">G9+H9+K9+P9+L9</f>
        <v>0</v>
      </c>
      <c r="F9" s="115">
        <f t="shared" ref="F9:F38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 t="shared" ref="N9:N38" si="3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4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si="3"/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4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3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4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4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3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4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>IF(N13+K14+L14-M14&lt;0,0,N13+K14+L14-M14)</f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4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3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4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4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4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3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4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>J18+H19-I19</f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4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4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3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4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4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4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4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4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3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4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4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3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4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3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4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4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3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4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4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4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4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4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4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4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4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ref="E39" si="6">G39+H39+K39+P39</f>
        <v>0</v>
      </c>
      <c r="F39" s="115">
        <f t="shared" ref="F39" si="7">IF(F38+D39-E39&lt;0,0,F38+D39-E39)</f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ref="N39" si="8">IF(N38+K39-M39&lt;0,0,N38+K39-M39)</f>
        <v>0</v>
      </c>
      <c r="O39" s="90"/>
      <c r="P39" s="66"/>
      <c r="Q39" s="67"/>
      <c r="R39" s="118">
        <f t="shared" si="5"/>
        <v>0</v>
      </c>
      <c r="S39" s="137"/>
      <c r="T39" s="62"/>
      <c r="U39" s="68"/>
      <c r="V39" s="69"/>
      <c r="W39" s="92" t="e">
        <f t="shared" si="4"/>
        <v>#DIV/0!</v>
      </c>
    </row>
    <row r="40" spans="1:23" s="88" customFormat="1" ht="33.75" customHeight="1" thickBot="1">
      <c r="A40" s="72" t="s">
        <v>28</v>
      </c>
      <c r="B40" s="73" t="s">
        <v>127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76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140"/>
      <c r="S40" s="140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8">
    <cfRule type="cellIs" dxfId="0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59055118110236227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31"/>
  <sheetViews>
    <sheetView showZeros="0" view="pageBreakPreview" zoomScaleNormal="10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/>
  <cols>
    <col min="1" max="1" width="8.875" customWidth="1"/>
    <col min="2" max="4" width="10.25" customWidth="1"/>
    <col min="5" max="9" width="12.125" customWidth="1"/>
    <col min="10" max="10" width="8.875" style="2" customWidth="1"/>
    <col min="11" max="12" width="12.125" customWidth="1"/>
    <col min="13" max="13" width="8.875" customWidth="1"/>
    <col min="14" max="16" width="12.125" customWidth="1"/>
    <col min="17" max="17" width="8.875" customWidth="1"/>
    <col min="18" max="19" width="12.125" customWidth="1"/>
    <col min="20" max="20" width="12.5" customWidth="1"/>
    <col min="21" max="21" width="7.875" customWidth="1"/>
    <col min="22" max="22" width="8.375" hidden="1" customWidth="1"/>
  </cols>
  <sheetData>
    <row r="1" spans="1:22" ht="25.5" customHeight="1" thickBot="1">
      <c r="A1" s="1" t="s">
        <v>153</v>
      </c>
      <c r="B1" s="1"/>
      <c r="F1" s="123"/>
      <c r="O1" s="273" t="s">
        <v>138</v>
      </c>
      <c r="P1" s="274"/>
      <c r="Q1" s="275">
        <f>設定!B3</f>
        <v>0</v>
      </c>
      <c r="R1" s="276"/>
      <c r="S1" s="276"/>
      <c r="T1" s="277"/>
    </row>
    <row r="2" spans="1:22" ht="25.5" customHeight="1" thickBot="1">
      <c r="E2" s="3" t="s">
        <v>156</v>
      </c>
      <c r="O2" s="273" t="s">
        <v>0</v>
      </c>
      <c r="P2" s="274"/>
      <c r="Q2" s="275">
        <f>設定!B4</f>
        <v>0</v>
      </c>
      <c r="R2" s="276"/>
      <c r="S2" s="276"/>
      <c r="T2" s="277"/>
      <c r="V2" s="29"/>
    </row>
    <row r="3" spans="1:22" ht="25.5" customHeight="1" thickTop="1" thickBot="1">
      <c r="A3" s="1" t="s">
        <v>131</v>
      </c>
      <c r="B3" s="1"/>
      <c r="G3" s="149"/>
      <c r="O3" s="278" t="s">
        <v>1</v>
      </c>
      <c r="P3" s="274"/>
      <c r="Q3" s="275">
        <f>設定!B5</f>
        <v>0</v>
      </c>
      <c r="R3" s="276"/>
      <c r="S3" s="276"/>
      <c r="T3" s="277"/>
      <c r="U3" s="2"/>
      <c r="V3" t="s">
        <v>157</v>
      </c>
    </row>
    <row r="4" spans="1:22" ht="15" customHeight="1" thickTop="1">
      <c r="P4" s="30"/>
      <c r="Q4" s="30"/>
      <c r="T4" t="s">
        <v>3</v>
      </c>
    </row>
    <row r="5" spans="1:22" ht="15" customHeight="1" thickBot="1">
      <c r="J5"/>
      <c r="P5" s="30"/>
      <c r="Q5" s="30"/>
    </row>
    <row r="6" spans="1:22" ht="18.75" customHeight="1">
      <c r="A6" s="279" t="s">
        <v>36</v>
      </c>
      <c r="B6" s="293" t="s">
        <v>37</v>
      </c>
      <c r="C6" s="282" t="s">
        <v>56</v>
      </c>
      <c r="D6" s="282" t="s">
        <v>5</v>
      </c>
      <c r="E6" s="282" t="s">
        <v>103</v>
      </c>
      <c r="F6" s="304" t="s">
        <v>6</v>
      </c>
      <c r="G6" s="305"/>
      <c r="H6" s="305"/>
      <c r="I6" s="305"/>
      <c r="J6" s="306"/>
      <c r="K6" s="31" t="s">
        <v>7</v>
      </c>
      <c r="L6" s="31"/>
      <c r="M6" s="31"/>
      <c r="N6" s="31"/>
      <c r="O6" s="32"/>
      <c r="P6" s="31" t="s">
        <v>8</v>
      </c>
      <c r="Q6" s="31"/>
      <c r="R6" s="31"/>
      <c r="S6" s="33"/>
      <c r="T6" s="282" t="s">
        <v>61</v>
      </c>
    </row>
    <row r="7" spans="1:22" ht="23.25" customHeight="1">
      <c r="A7" s="280"/>
      <c r="B7" s="294"/>
      <c r="C7" s="283"/>
      <c r="D7" s="285"/>
      <c r="E7" s="285"/>
      <c r="F7" s="298" t="s">
        <v>10</v>
      </c>
      <c r="G7" s="300" t="s">
        <v>11</v>
      </c>
      <c r="H7" s="9"/>
      <c r="I7" s="10"/>
      <c r="J7" s="302" t="s">
        <v>12</v>
      </c>
      <c r="K7" s="291" t="s">
        <v>13</v>
      </c>
      <c r="L7" s="292"/>
      <c r="M7" s="296" t="s">
        <v>14</v>
      </c>
      <c r="N7" s="289" t="s">
        <v>38</v>
      </c>
      <c r="O7" s="311" t="s">
        <v>24</v>
      </c>
      <c r="P7" s="287" t="s">
        <v>16</v>
      </c>
      <c r="Q7" s="296" t="s">
        <v>39</v>
      </c>
      <c r="R7" s="307" t="s">
        <v>62</v>
      </c>
      <c r="S7" s="309" t="s">
        <v>40</v>
      </c>
      <c r="T7" s="283"/>
    </row>
    <row r="8" spans="1:22" ht="49.5" customHeight="1" thickBot="1">
      <c r="A8" s="281"/>
      <c r="B8" s="295"/>
      <c r="C8" s="284"/>
      <c r="D8" s="286"/>
      <c r="E8" s="286"/>
      <c r="F8" s="299"/>
      <c r="G8" s="301"/>
      <c r="H8" s="11" t="s">
        <v>21</v>
      </c>
      <c r="I8" s="12" t="s">
        <v>22</v>
      </c>
      <c r="J8" s="303"/>
      <c r="K8" s="125" t="s">
        <v>144</v>
      </c>
      <c r="L8" s="143" t="s">
        <v>146</v>
      </c>
      <c r="M8" s="297"/>
      <c r="N8" s="290"/>
      <c r="O8" s="312"/>
      <c r="P8" s="288"/>
      <c r="Q8" s="297"/>
      <c r="R8" s="308"/>
      <c r="S8" s="310"/>
      <c r="T8" s="284"/>
    </row>
    <row r="9" spans="1:22" s="98" customFormat="1" ht="33" customHeight="1">
      <c r="A9" s="93" t="s">
        <v>41</v>
      </c>
      <c r="B9" s="192">
        <f>'4月'!C40</f>
        <v>0</v>
      </c>
      <c r="C9" s="192">
        <f>'4月'!D40</f>
        <v>0</v>
      </c>
      <c r="D9" s="193">
        <f>'4月'!E40</f>
        <v>0</v>
      </c>
      <c r="E9" s="194">
        <f>'4月'!F38</f>
        <v>0</v>
      </c>
      <c r="F9" s="194">
        <f>'4月'!G40</f>
        <v>0</v>
      </c>
      <c r="G9" s="195">
        <f>'4月'!H40</f>
        <v>0</v>
      </c>
      <c r="H9" s="196">
        <f>'4月'!I40</f>
        <v>0</v>
      </c>
      <c r="I9" s="197">
        <f>'4月'!J38</f>
        <v>0</v>
      </c>
      <c r="J9" s="198" t="e">
        <f>(F9+G9)/D9</f>
        <v>#DIV/0!</v>
      </c>
      <c r="K9" s="199">
        <f>'4月'!K40</f>
        <v>0</v>
      </c>
      <c r="L9" s="200">
        <f>'4月'!L40</f>
        <v>0</v>
      </c>
      <c r="M9" s="201" t="e">
        <f>(K9+L9)/D9</f>
        <v>#DIV/0!</v>
      </c>
      <c r="N9" s="202">
        <f>'4月'!M40</f>
        <v>0</v>
      </c>
      <c r="O9" s="203">
        <f>'4月'!N38</f>
        <v>0</v>
      </c>
      <c r="P9" s="199">
        <f>'4月'!P40</f>
        <v>0</v>
      </c>
      <c r="Q9" s="201" t="e">
        <f t="shared" ref="Q9:Q26" si="0">P9/D9</f>
        <v>#DIV/0!</v>
      </c>
      <c r="R9" s="204">
        <f>'4月'!Q40</f>
        <v>0</v>
      </c>
      <c r="S9" s="205">
        <f>'4月'!R38</f>
        <v>0</v>
      </c>
      <c r="T9" s="206">
        <f>'4月'!T40</f>
        <v>0</v>
      </c>
    </row>
    <row r="10" spans="1:22" s="98" customFormat="1" ht="33" customHeight="1">
      <c r="A10" s="94" t="s">
        <v>42</v>
      </c>
      <c r="B10" s="207">
        <f>'5月'!C40</f>
        <v>0</v>
      </c>
      <c r="C10" s="207">
        <f>'5月'!D40</f>
        <v>0</v>
      </c>
      <c r="D10" s="193">
        <f>'5月'!E40</f>
        <v>0</v>
      </c>
      <c r="E10" s="194">
        <f>'5月'!F39</f>
        <v>0</v>
      </c>
      <c r="F10" s="208">
        <f>'5月'!G40</f>
        <v>0</v>
      </c>
      <c r="G10" s="209">
        <f>'5月'!H40</f>
        <v>0</v>
      </c>
      <c r="H10" s="210">
        <f>'5月'!I40</f>
        <v>0</v>
      </c>
      <c r="I10" s="197">
        <f>'5月'!J39</f>
        <v>0</v>
      </c>
      <c r="J10" s="211" t="e">
        <f t="shared" ref="J10:J26" si="1">(F10+G10)/D10</f>
        <v>#DIV/0!</v>
      </c>
      <c r="K10" s="212">
        <f>'5月'!K40</f>
        <v>0</v>
      </c>
      <c r="L10" s="200">
        <f>'5月'!L40</f>
        <v>0</v>
      </c>
      <c r="M10" s="213" t="e">
        <f t="shared" ref="M10:M26" si="2">(K10+L10)/D10</f>
        <v>#DIV/0!</v>
      </c>
      <c r="N10" s="214">
        <f>'5月'!M40</f>
        <v>0</v>
      </c>
      <c r="O10" s="215">
        <f>'5月'!N39</f>
        <v>0</v>
      </c>
      <c r="P10" s="212">
        <f>'5月'!P40</f>
        <v>0</v>
      </c>
      <c r="Q10" s="213" t="e">
        <f t="shared" si="0"/>
        <v>#DIV/0!</v>
      </c>
      <c r="R10" s="216">
        <f>'5月'!Q40</f>
        <v>0</v>
      </c>
      <c r="S10" s="217">
        <f>'5月'!R39</f>
        <v>0</v>
      </c>
      <c r="T10" s="218">
        <f>'5月'!T40</f>
        <v>0</v>
      </c>
    </row>
    <row r="11" spans="1:22" s="98" customFormat="1" ht="33" customHeight="1">
      <c r="A11" s="94" t="s">
        <v>43</v>
      </c>
      <c r="B11" s="207">
        <f>'6月'!C40</f>
        <v>0</v>
      </c>
      <c r="C11" s="207">
        <f>'6月'!D40</f>
        <v>0</v>
      </c>
      <c r="D11" s="193">
        <f>'6月'!E40</f>
        <v>0</v>
      </c>
      <c r="E11" s="194">
        <f>'6月'!F38</f>
        <v>0</v>
      </c>
      <c r="F11" s="208">
        <f>'6月'!G40</f>
        <v>0</v>
      </c>
      <c r="G11" s="209">
        <f>'6月'!H40</f>
        <v>0</v>
      </c>
      <c r="H11" s="210">
        <f>'6月'!I40</f>
        <v>0</v>
      </c>
      <c r="I11" s="197">
        <f>'6月'!J38</f>
        <v>0</v>
      </c>
      <c r="J11" s="211" t="e">
        <f t="shared" si="1"/>
        <v>#DIV/0!</v>
      </c>
      <c r="K11" s="212">
        <f>'6月'!K40</f>
        <v>0</v>
      </c>
      <c r="L11" s="200">
        <f>'6月'!L40</f>
        <v>0</v>
      </c>
      <c r="M11" s="213" t="e">
        <f t="shared" si="2"/>
        <v>#DIV/0!</v>
      </c>
      <c r="N11" s="214">
        <f>'6月'!M40</f>
        <v>0</v>
      </c>
      <c r="O11" s="219">
        <f>'6月'!N38</f>
        <v>0</v>
      </c>
      <c r="P11" s="212">
        <f>'6月'!P40</f>
        <v>0</v>
      </c>
      <c r="Q11" s="213" t="e">
        <f t="shared" si="0"/>
        <v>#DIV/0!</v>
      </c>
      <c r="R11" s="216">
        <f>'6月'!Q40</f>
        <v>0</v>
      </c>
      <c r="S11" s="217">
        <f>'6月'!R38</f>
        <v>0</v>
      </c>
      <c r="T11" s="218">
        <f>'6月'!T40</f>
        <v>0</v>
      </c>
    </row>
    <row r="12" spans="1:22" s="98" customFormat="1" ht="33" customHeight="1">
      <c r="A12" s="94" t="s">
        <v>44</v>
      </c>
      <c r="B12" s="207">
        <f>'7月'!C40</f>
        <v>0</v>
      </c>
      <c r="C12" s="207">
        <f>'7月'!D40</f>
        <v>0</v>
      </c>
      <c r="D12" s="193">
        <f>'7月'!E40</f>
        <v>0</v>
      </c>
      <c r="E12" s="194">
        <f>'7月'!F39</f>
        <v>0</v>
      </c>
      <c r="F12" s="208">
        <f>'7月'!G40</f>
        <v>0</v>
      </c>
      <c r="G12" s="209">
        <f>'7月'!H40</f>
        <v>0</v>
      </c>
      <c r="H12" s="210">
        <f>'7月'!I40</f>
        <v>0</v>
      </c>
      <c r="I12" s="197">
        <f>'7月'!J39</f>
        <v>0</v>
      </c>
      <c r="J12" s="211" t="e">
        <f t="shared" si="1"/>
        <v>#DIV/0!</v>
      </c>
      <c r="K12" s="212">
        <f>'7月'!K40</f>
        <v>0</v>
      </c>
      <c r="L12" s="200">
        <f>'7月'!L40</f>
        <v>0</v>
      </c>
      <c r="M12" s="213" t="e">
        <f t="shared" si="2"/>
        <v>#DIV/0!</v>
      </c>
      <c r="N12" s="214">
        <f>'7月'!M40</f>
        <v>0</v>
      </c>
      <c r="O12" s="219">
        <f>'7月'!N39</f>
        <v>0</v>
      </c>
      <c r="P12" s="212">
        <f>'7月'!P40</f>
        <v>0</v>
      </c>
      <c r="Q12" s="213" t="e">
        <f t="shared" si="0"/>
        <v>#DIV/0!</v>
      </c>
      <c r="R12" s="216">
        <f>'7月'!Q40</f>
        <v>0</v>
      </c>
      <c r="S12" s="217">
        <f>'7月'!R39</f>
        <v>0</v>
      </c>
      <c r="T12" s="218">
        <f>'7月'!T40</f>
        <v>0</v>
      </c>
    </row>
    <row r="13" spans="1:22" s="98" customFormat="1" ht="33" customHeight="1">
      <c r="A13" s="94" t="s">
        <v>45</v>
      </c>
      <c r="B13" s="207">
        <f>'8月'!C40</f>
        <v>0</v>
      </c>
      <c r="C13" s="207">
        <f>'8月'!D40</f>
        <v>0</v>
      </c>
      <c r="D13" s="193">
        <f>'8月'!E40</f>
        <v>0</v>
      </c>
      <c r="E13" s="194">
        <f>'8月'!F39</f>
        <v>0</v>
      </c>
      <c r="F13" s="208">
        <f>'8月'!G40</f>
        <v>0</v>
      </c>
      <c r="G13" s="209">
        <f>'8月'!H40</f>
        <v>0</v>
      </c>
      <c r="H13" s="210">
        <f>'8月'!I40</f>
        <v>0</v>
      </c>
      <c r="I13" s="197">
        <f>'8月'!J39</f>
        <v>0</v>
      </c>
      <c r="J13" s="211" t="e">
        <f t="shared" si="1"/>
        <v>#DIV/0!</v>
      </c>
      <c r="K13" s="212">
        <f>'8月'!K40</f>
        <v>0</v>
      </c>
      <c r="L13" s="200">
        <f>'8月'!L40</f>
        <v>0</v>
      </c>
      <c r="M13" s="213" t="e">
        <f t="shared" si="2"/>
        <v>#DIV/0!</v>
      </c>
      <c r="N13" s="214">
        <f>'8月'!M40</f>
        <v>0</v>
      </c>
      <c r="O13" s="219">
        <f>'8月'!N39</f>
        <v>0</v>
      </c>
      <c r="P13" s="212">
        <f>'8月'!P40</f>
        <v>0</v>
      </c>
      <c r="Q13" s="213" t="e">
        <f t="shared" si="0"/>
        <v>#DIV/0!</v>
      </c>
      <c r="R13" s="216">
        <f>'8月'!Q40</f>
        <v>0</v>
      </c>
      <c r="S13" s="217">
        <f>'8月'!R39</f>
        <v>0</v>
      </c>
      <c r="T13" s="218">
        <f>'8月'!T40</f>
        <v>0</v>
      </c>
    </row>
    <row r="14" spans="1:22" s="98" customFormat="1" ht="33" customHeight="1" thickBot="1">
      <c r="A14" s="95" t="s">
        <v>46</v>
      </c>
      <c r="B14" s="193">
        <f>'9月'!C40</f>
        <v>0</v>
      </c>
      <c r="C14" s="207">
        <f>'9月'!D40</f>
        <v>0</v>
      </c>
      <c r="D14" s="193">
        <f>'9月'!E40</f>
        <v>0</v>
      </c>
      <c r="E14" s="194">
        <f>'9月'!F38</f>
        <v>0</v>
      </c>
      <c r="F14" s="208">
        <f>'9月'!G40</f>
        <v>0</v>
      </c>
      <c r="G14" s="220">
        <f>'9月'!H40</f>
        <v>0</v>
      </c>
      <c r="H14" s="221">
        <f>'9月'!I40</f>
        <v>0</v>
      </c>
      <c r="I14" s="222">
        <f>'9月'!J38</f>
        <v>0</v>
      </c>
      <c r="J14" s="211" t="e">
        <f t="shared" si="1"/>
        <v>#DIV/0!</v>
      </c>
      <c r="K14" s="212">
        <f>'9月'!K40</f>
        <v>0</v>
      </c>
      <c r="L14" s="200">
        <f>'9月'!L40</f>
        <v>0</v>
      </c>
      <c r="M14" s="213" t="e">
        <f t="shared" si="2"/>
        <v>#DIV/0!</v>
      </c>
      <c r="N14" s="214">
        <f>'9月'!M40</f>
        <v>0</v>
      </c>
      <c r="O14" s="219">
        <f>'9月'!N38</f>
        <v>0</v>
      </c>
      <c r="P14" s="212">
        <f>'9月'!P40</f>
        <v>0</v>
      </c>
      <c r="Q14" s="213" t="e">
        <f t="shared" si="0"/>
        <v>#DIV/0!</v>
      </c>
      <c r="R14" s="216">
        <f>'9月'!Q40</f>
        <v>0</v>
      </c>
      <c r="S14" s="217">
        <f>'9月'!R38</f>
        <v>0</v>
      </c>
      <c r="T14" s="218">
        <f>'9月'!T40</f>
        <v>0</v>
      </c>
    </row>
    <row r="15" spans="1:22" s="99" customFormat="1" ht="33" customHeight="1" thickBot="1">
      <c r="A15" s="96" t="s">
        <v>47</v>
      </c>
      <c r="B15" s="223">
        <f>SUM(B9:B14)</f>
        <v>0</v>
      </c>
      <c r="C15" s="223">
        <f>SUM(C9:C14)</f>
        <v>0</v>
      </c>
      <c r="D15" s="223">
        <f>SUM(D9:D14)</f>
        <v>0</v>
      </c>
      <c r="E15" s="224"/>
      <c r="F15" s="225">
        <f>SUM(F9:F14)</f>
        <v>0</v>
      </c>
      <c r="G15" s="226">
        <f>SUM(G9:G14)</f>
        <v>0</v>
      </c>
      <c r="H15" s="227">
        <f>SUM(H9:H14)</f>
        <v>0</v>
      </c>
      <c r="I15" s="228"/>
      <c r="J15" s="229" t="e">
        <f t="shared" si="1"/>
        <v>#DIV/0!</v>
      </c>
      <c r="K15" s="225">
        <f>SUM(K9:K14)</f>
        <v>0</v>
      </c>
      <c r="L15" s="230">
        <f>SUM(L9:L14)</f>
        <v>0</v>
      </c>
      <c r="M15" s="231" t="e">
        <f t="shared" si="2"/>
        <v>#DIV/0!</v>
      </c>
      <c r="N15" s="232">
        <f>SUM(N9:N14)</f>
        <v>0</v>
      </c>
      <c r="O15" s="233"/>
      <c r="P15" s="225">
        <f>SUM(P9:P14)</f>
        <v>0</v>
      </c>
      <c r="Q15" s="231" t="e">
        <f t="shared" si="0"/>
        <v>#DIV/0!</v>
      </c>
      <c r="R15" s="230">
        <f>SUM(R9:R14)</f>
        <v>0</v>
      </c>
      <c r="S15" s="234"/>
      <c r="T15" s="235">
        <f>SUM(T9:T14)</f>
        <v>0</v>
      </c>
    </row>
    <row r="16" spans="1:22" s="98" customFormat="1" ht="33" customHeight="1">
      <c r="A16" s="95" t="s">
        <v>48</v>
      </c>
      <c r="B16" s="193">
        <f>'10月'!C40</f>
        <v>0</v>
      </c>
      <c r="C16" s="193">
        <f>'10月'!D40</f>
        <v>0</v>
      </c>
      <c r="D16" s="193">
        <f>'10月'!E40</f>
        <v>0</v>
      </c>
      <c r="E16" s="199">
        <f>'10月'!F39</f>
        <v>0</v>
      </c>
      <c r="F16" s="199">
        <f>'10月'!G40</f>
        <v>0</v>
      </c>
      <c r="G16" s="236">
        <f>'10月'!H40</f>
        <v>0</v>
      </c>
      <c r="H16" s="237">
        <f>'10月'!I40</f>
        <v>0</v>
      </c>
      <c r="I16" s="238">
        <f>'10月'!J39</f>
        <v>0</v>
      </c>
      <c r="J16" s="239" t="e">
        <f t="shared" si="1"/>
        <v>#DIV/0!</v>
      </c>
      <c r="K16" s="199">
        <f>'10月'!K40</f>
        <v>0</v>
      </c>
      <c r="L16" s="200">
        <f>'10月'!L40</f>
        <v>0</v>
      </c>
      <c r="M16" s="213" t="e">
        <f t="shared" si="2"/>
        <v>#DIV/0!</v>
      </c>
      <c r="N16" s="238">
        <f>'10月'!M40</f>
        <v>0</v>
      </c>
      <c r="O16" s="240">
        <f>'10月'!N39</f>
        <v>0</v>
      </c>
      <c r="P16" s="199">
        <f>'10月'!P40</f>
        <v>0</v>
      </c>
      <c r="Q16" s="213" t="e">
        <f t="shared" si="0"/>
        <v>#DIV/0!</v>
      </c>
      <c r="R16" s="200">
        <f>'10月'!Q40</f>
        <v>0</v>
      </c>
      <c r="S16" s="241">
        <f>'10月'!R39</f>
        <v>0</v>
      </c>
      <c r="T16" s="242">
        <f>'10月'!T40</f>
        <v>0</v>
      </c>
    </row>
    <row r="17" spans="1:20" s="98" customFormat="1" ht="33" customHeight="1">
      <c r="A17" s="94" t="s">
        <v>49</v>
      </c>
      <c r="B17" s="207">
        <f>'11月'!C40</f>
        <v>0</v>
      </c>
      <c r="C17" s="207">
        <f>'11月'!D40</f>
        <v>0</v>
      </c>
      <c r="D17" s="193">
        <f>'11月'!E40</f>
        <v>0</v>
      </c>
      <c r="E17" s="199">
        <f>'11月'!F38</f>
        <v>0</v>
      </c>
      <c r="F17" s="212">
        <f>'11月'!G40</f>
        <v>0</v>
      </c>
      <c r="G17" s="243">
        <f>'11月'!H40</f>
        <v>0</v>
      </c>
      <c r="H17" s="244">
        <f>'11月'!I40</f>
        <v>0</v>
      </c>
      <c r="I17" s="214">
        <f>'11月'!J38</f>
        <v>0</v>
      </c>
      <c r="J17" s="245" t="e">
        <f t="shared" si="1"/>
        <v>#DIV/0!</v>
      </c>
      <c r="K17" s="212">
        <f>'11月'!K40</f>
        <v>0</v>
      </c>
      <c r="L17" s="200">
        <f>'11月'!L40</f>
        <v>0</v>
      </c>
      <c r="M17" s="213" t="e">
        <f t="shared" si="2"/>
        <v>#DIV/0!</v>
      </c>
      <c r="N17" s="214">
        <f>'11月'!M40</f>
        <v>0</v>
      </c>
      <c r="O17" s="246">
        <f>'11月'!N38</f>
        <v>0</v>
      </c>
      <c r="P17" s="212">
        <f>'11月'!P40</f>
        <v>0</v>
      </c>
      <c r="Q17" s="213" t="e">
        <f t="shared" si="0"/>
        <v>#DIV/0!</v>
      </c>
      <c r="R17" s="216">
        <f>'11月'!Q40</f>
        <v>0</v>
      </c>
      <c r="S17" s="247">
        <f>'11月'!R38</f>
        <v>0</v>
      </c>
      <c r="T17" s="248">
        <f>'11月'!T40</f>
        <v>0</v>
      </c>
    </row>
    <row r="18" spans="1:20" s="98" customFormat="1" ht="33" customHeight="1">
      <c r="A18" s="94" t="s">
        <v>50</v>
      </c>
      <c r="B18" s="207">
        <f>'12月'!C40</f>
        <v>0</v>
      </c>
      <c r="C18" s="207">
        <f>'12月'!D40</f>
        <v>0</v>
      </c>
      <c r="D18" s="193">
        <f>'12月'!E40</f>
        <v>0</v>
      </c>
      <c r="E18" s="199">
        <f>'12月'!F39</f>
        <v>0</v>
      </c>
      <c r="F18" s="212">
        <f>'12月'!G40</f>
        <v>0</v>
      </c>
      <c r="G18" s="243">
        <f>'12月'!H40</f>
        <v>0</v>
      </c>
      <c r="H18" s="244">
        <f>'12月'!I40</f>
        <v>0</v>
      </c>
      <c r="I18" s="214">
        <f>'12月'!J39</f>
        <v>0</v>
      </c>
      <c r="J18" s="245" t="e">
        <f t="shared" si="1"/>
        <v>#DIV/0!</v>
      </c>
      <c r="K18" s="212">
        <f>'12月'!K40</f>
        <v>0</v>
      </c>
      <c r="L18" s="200">
        <f>'12月'!L40</f>
        <v>0</v>
      </c>
      <c r="M18" s="213" t="e">
        <f t="shared" si="2"/>
        <v>#DIV/0!</v>
      </c>
      <c r="N18" s="214">
        <f>'12月'!M40</f>
        <v>0</v>
      </c>
      <c r="O18" s="246">
        <f>'12月'!N39</f>
        <v>0</v>
      </c>
      <c r="P18" s="212">
        <f>'12月'!P40</f>
        <v>0</v>
      </c>
      <c r="Q18" s="213" t="e">
        <f t="shared" si="0"/>
        <v>#DIV/0!</v>
      </c>
      <c r="R18" s="216">
        <f>'12月'!Q40</f>
        <v>0</v>
      </c>
      <c r="S18" s="247">
        <f>'12月'!R39</f>
        <v>0</v>
      </c>
      <c r="T18" s="248">
        <f>'12月'!T40</f>
        <v>0</v>
      </c>
    </row>
    <row r="19" spans="1:20" s="98" customFormat="1" ht="33" customHeight="1">
      <c r="A19" s="94" t="s">
        <v>51</v>
      </c>
      <c r="B19" s="207">
        <f>'1月'!C40</f>
        <v>0</v>
      </c>
      <c r="C19" s="207">
        <f>'1月'!D40</f>
        <v>0</v>
      </c>
      <c r="D19" s="193">
        <f>'1月'!E40</f>
        <v>0</v>
      </c>
      <c r="E19" s="199">
        <f>'1月'!F39</f>
        <v>0</v>
      </c>
      <c r="F19" s="212">
        <f>'1月'!G40</f>
        <v>0</v>
      </c>
      <c r="G19" s="243">
        <f>'1月'!H40</f>
        <v>0</v>
      </c>
      <c r="H19" s="244">
        <f>'1月'!I40</f>
        <v>0</v>
      </c>
      <c r="I19" s="214">
        <f>'1月'!J39</f>
        <v>0</v>
      </c>
      <c r="J19" s="245" t="e">
        <f t="shared" si="1"/>
        <v>#DIV/0!</v>
      </c>
      <c r="K19" s="212">
        <f>'1月'!K40</f>
        <v>0</v>
      </c>
      <c r="L19" s="200">
        <f>'1月'!L40</f>
        <v>0</v>
      </c>
      <c r="M19" s="213" t="e">
        <f t="shared" si="2"/>
        <v>#DIV/0!</v>
      </c>
      <c r="N19" s="214">
        <f>'1月'!M40</f>
        <v>0</v>
      </c>
      <c r="O19" s="246">
        <f>'1月'!N39</f>
        <v>0</v>
      </c>
      <c r="P19" s="212">
        <f>'1月'!P40</f>
        <v>0</v>
      </c>
      <c r="Q19" s="213" t="e">
        <f t="shared" si="0"/>
        <v>#DIV/0!</v>
      </c>
      <c r="R19" s="216">
        <f>'1月'!Q40</f>
        <v>0</v>
      </c>
      <c r="S19" s="247">
        <f>'1月'!R39</f>
        <v>0</v>
      </c>
      <c r="T19" s="248">
        <f>'1月'!T40</f>
        <v>0</v>
      </c>
    </row>
    <row r="20" spans="1:20" s="98" customFormat="1" ht="33" customHeight="1">
      <c r="A20" s="94" t="s">
        <v>52</v>
      </c>
      <c r="B20" s="207">
        <f>'2月'!C40</f>
        <v>0</v>
      </c>
      <c r="C20" s="207">
        <f>'2月'!D40</f>
        <v>0</v>
      </c>
      <c r="D20" s="193">
        <f>'2月'!E40</f>
        <v>0</v>
      </c>
      <c r="E20" s="199">
        <f>'2月'!F36</f>
        <v>0</v>
      </c>
      <c r="F20" s="212">
        <f>'2月'!G40</f>
        <v>0</v>
      </c>
      <c r="G20" s="243">
        <f>'2月'!H40</f>
        <v>0</v>
      </c>
      <c r="H20" s="244">
        <f>'2月'!I40</f>
        <v>0</v>
      </c>
      <c r="I20" s="214">
        <f>'2月'!J36</f>
        <v>0</v>
      </c>
      <c r="J20" s="245" t="e">
        <f t="shared" si="1"/>
        <v>#DIV/0!</v>
      </c>
      <c r="K20" s="212">
        <f>'2月'!K40</f>
        <v>0</v>
      </c>
      <c r="L20" s="200">
        <f>'2月'!L40</f>
        <v>0</v>
      </c>
      <c r="M20" s="213" t="e">
        <f t="shared" si="2"/>
        <v>#DIV/0!</v>
      </c>
      <c r="N20" s="214">
        <f>'2月'!M40</f>
        <v>0</v>
      </c>
      <c r="O20" s="246">
        <f>'2月'!N36</f>
        <v>0</v>
      </c>
      <c r="P20" s="212">
        <f>'2月'!P40</f>
        <v>0</v>
      </c>
      <c r="Q20" s="213" t="e">
        <f t="shared" si="0"/>
        <v>#DIV/0!</v>
      </c>
      <c r="R20" s="216">
        <f>'2月'!Q40</f>
        <v>0</v>
      </c>
      <c r="S20" s="247">
        <f>'2月'!R36</f>
        <v>0</v>
      </c>
      <c r="T20" s="248">
        <f>'2月'!T40</f>
        <v>0</v>
      </c>
    </row>
    <row r="21" spans="1:20" s="98" customFormat="1" ht="33" customHeight="1">
      <c r="A21" s="94" t="s">
        <v>53</v>
      </c>
      <c r="B21" s="207">
        <f>'3月'!C40</f>
        <v>0</v>
      </c>
      <c r="C21" s="207">
        <f>'3月'!D40</f>
        <v>0</v>
      </c>
      <c r="D21" s="193">
        <f>'3月'!E40</f>
        <v>0</v>
      </c>
      <c r="E21" s="199">
        <f>'3月'!F39</f>
        <v>0</v>
      </c>
      <c r="F21" s="212">
        <f>'3月'!G40</f>
        <v>0</v>
      </c>
      <c r="G21" s="243">
        <f>'3月'!H40</f>
        <v>0</v>
      </c>
      <c r="H21" s="244">
        <f>'3月'!I40</f>
        <v>0</v>
      </c>
      <c r="I21" s="214">
        <f>'3月'!J39</f>
        <v>0</v>
      </c>
      <c r="J21" s="245" t="e">
        <f t="shared" si="1"/>
        <v>#DIV/0!</v>
      </c>
      <c r="K21" s="212">
        <f>'3月'!K40</f>
        <v>0</v>
      </c>
      <c r="L21" s="200">
        <f>'3月'!L40</f>
        <v>0</v>
      </c>
      <c r="M21" s="213" t="e">
        <f t="shared" si="2"/>
        <v>#DIV/0!</v>
      </c>
      <c r="N21" s="214">
        <f>'3月'!M40</f>
        <v>0</v>
      </c>
      <c r="O21" s="246">
        <f>'3月'!N39</f>
        <v>0</v>
      </c>
      <c r="P21" s="212">
        <f>'3月'!P40</f>
        <v>0</v>
      </c>
      <c r="Q21" s="213" t="e">
        <f t="shared" si="0"/>
        <v>#DIV/0!</v>
      </c>
      <c r="R21" s="216">
        <f>'3月'!Q40</f>
        <v>0</v>
      </c>
      <c r="S21" s="247">
        <f>'3月'!R39</f>
        <v>0</v>
      </c>
      <c r="T21" s="248">
        <f>'3月'!T40</f>
        <v>0</v>
      </c>
    </row>
    <row r="22" spans="1:20" s="98" customFormat="1" ht="33" customHeight="1">
      <c r="A22" s="94" t="s">
        <v>41</v>
      </c>
      <c r="B22" s="207">
        <f>翌年4月!C40</f>
        <v>0</v>
      </c>
      <c r="C22" s="249">
        <f>翌年4月!D40</f>
        <v>0</v>
      </c>
      <c r="D22" s="193">
        <f>翌年4月!E40</f>
        <v>0</v>
      </c>
      <c r="E22" s="199">
        <f>翌年4月!F38</f>
        <v>0</v>
      </c>
      <c r="F22" s="212">
        <f>翌年4月!G40</f>
        <v>0</v>
      </c>
      <c r="G22" s="243">
        <f>翌年4月!H40</f>
        <v>0</v>
      </c>
      <c r="H22" s="244">
        <f>翌年4月!I40</f>
        <v>0</v>
      </c>
      <c r="I22" s="214">
        <f>翌年4月!J38</f>
        <v>0</v>
      </c>
      <c r="J22" s="245" t="e">
        <f t="shared" si="1"/>
        <v>#DIV/0!</v>
      </c>
      <c r="K22" s="212">
        <f>翌年4月!K40</f>
        <v>0</v>
      </c>
      <c r="L22" s="200">
        <f>翌年4月!L40</f>
        <v>0</v>
      </c>
      <c r="M22" s="213" t="e">
        <f t="shared" si="2"/>
        <v>#DIV/0!</v>
      </c>
      <c r="N22" s="214">
        <f>翌年4月!M40</f>
        <v>0</v>
      </c>
      <c r="O22" s="246">
        <f>翌年4月!N38</f>
        <v>0</v>
      </c>
      <c r="P22" s="212">
        <f>翌年4月!P40</f>
        <v>0</v>
      </c>
      <c r="Q22" s="213" t="e">
        <f t="shared" si="0"/>
        <v>#DIV/0!</v>
      </c>
      <c r="R22" s="216">
        <f>翌年4月!Q40</f>
        <v>0</v>
      </c>
      <c r="S22" s="247">
        <f>翌年4月!R38</f>
        <v>0</v>
      </c>
      <c r="T22" s="248">
        <f>翌年4月!T40</f>
        <v>0</v>
      </c>
    </row>
    <row r="23" spans="1:20" s="98" customFormat="1" ht="33" customHeight="1">
      <c r="A23" s="94" t="s">
        <v>42</v>
      </c>
      <c r="B23" s="207">
        <f>翌年5月!C40</f>
        <v>0</v>
      </c>
      <c r="C23" s="249">
        <f>翌年5月!D40</f>
        <v>0</v>
      </c>
      <c r="D23" s="193">
        <f>翌年5月!E40</f>
        <v>0</v>
      </c>
      <c r="E23" s="199">
        <f>翌年5月!F39</f>
        <v>0</v>
      </c>
      <c r="F23" s="212">
        <f>翌年5月!G40</f>
        <v>0</v>
      </c>
      <c r="G23" s="243">
        <f>翌年5月!H40</f>
        <v>0</v>
      </c>
      <c r="H23" s="244">
        <f>翌年5月!I40</f>
        <v>0</v>
      </c>
      <c r="I23" s="214">
        <f>翌年5月!J39</f>
        <v>0</v>
      </c>
      <c r="J23" s="245" t="e">
        <f t="shared" si="1"/>
        <v>#DIV/0!</v>
      </c>
      <c r="K23" s="212">
        <f>翌年5月!K40</f>
        <v>0</v>
      </c>
      <c r="L23" s="200">
        <f>翌年5月!L40</f>
        <v>0</v>
      </c>
      <c r="M23" s="213" t="e">
        <f t="shared" si="2"/>
        <v>#DIV/0!</v>
      </c>
      <c r="N23" s="214">
        <f>翌年5月!M40</f>
        <v>0</v>
      </c>
      <c r="O23" s="246">
        <f>翌年5月!N39</f>
        <v>0</v>
      </c>
      <c r="P23" s="212">
        <f>翌年5月!P40</f>
        <v>0</v>
      </c>
      <c r="Q23" s="213" t="e">
        <f t="shared" si="0"/>
        <v>#DIV/0!</v>
      </c>
      <c r="R23" s="216">
        <f>翌年5月!Q40</f>
        <v>0</v>
      </c>
      <c r="S23" s="247">
        <f>翌年5月!R39</f>
        <v>0</v>
      </c>
      <c r="T23" s="248">
        <f>翌年5月!T40</f>
        <v>0</v>
      </c>
    </row>
    <row r="24" spans="1:20" s="98" customFormat="1" ht="33" customHeight="1" thickBot="1">
      <c r="A24" s="97" t="s">
        <v>43</v>
      </c>
      <c r="B24" s="250">
        <f>翌年6月!C40</f>
        <v>0</v>
      </c>
      <c r="C24" s="251">
        <f>翌年6月!D40</f>
        <v>0</v>
      </c>
      <c r="D24" s="193">
        <f>翌年6月!E40</f>
        <v>0</v>
      </c>
      <c r="E24" s="199">
        <f>翌年6月!F38</f>
        <v>0</v>
      </c>
      <c r="F24" s="252">
        <f>翌年6月!G40</f>
        <v>0</v>
      </c>
      <c r="G24" s="253">
        <f>翌年6月!H40</f>
        <v>0</v>
      </c>
      <c r="H24" s="254">
        <f>翌年6月!I40</f>
        <v>0</v>
      </c>
      <c r="I24" s="255">
        <f>翌年6月!J38</f>
        <v>0</v>
      </c>
      <c r="J24" s="256" t="e">
        <f t="shared" si="1"/>
        <v>#DIV/0!</v>
      </c>
      <c r="K24" s="252">
        <f>翌年6月!K40</f>
        <v>0</v>
      </c>
      <c r="L24" s="257">
        <f>翌年6月!L40</f>
        <v>0</v>
      </c>
      <c r="M24" s="213" t="e">
        <f t="shared" si="2"/>
        <v>#DIV/0!</v>
      </c>
      <c r="N24" s="258">
        <f>翌年6月!M40</f>
        <v>0</v>
      </c>
      <c r="O24" s="259">
        <f>翌年6月!N38</f>
        <v>0</v>
      </c>
      <c r="P24" s="252">
        <f>翌年6月!P40</f>
        <v>0</v>
      </c>
      <c r="Q24" s="213" t="e">
        <f t="shared" si="0"/>
        <v>#DIV/0!</v>
      </c>
      <c r="R24" s="260">
        <f>翌年6月!Q40</f>
        <v>0</v>
      </c>
      <c r="S24" s="261">
        <f>翌年6月!R38</f>
        <v>0</v>
      </c>
      <c r="T24" s="262">
        <f>翌年6月!T40</f>
        <v>0</v>
      </c>
    </row>
    <row r="25" spans="1:20" s="98" customFormat="1" ht="33" customHeight="1" thickBot="1">
      <c r="A25" s="96" t="s">
        <v>54</v>
      </c>
      <c r="B25" s="223">
        <f>SUM(B16:B24)</f>
        <v>0</v>
      </c>
      <c r="C25" s="223">
        <f>SUM(C16:C24)</f>
        <v>0</v>
      </c>
      <c r="D25" s="223">
        <f>SUM(D16:D24)</f>
        <v>0</v>
      </c>
      <c r="E25" s="224"/>
      <c r="F25" s="225">
        <f>SUM(F16:F24)</f>
        <v>0</v>
      </c>
      <c r="G25" s="226">
        <f>SUM(G16:G24)</f>
        <v>0</v>
      </c>
      <c r="H25" s="263">
        <f>SUM(H16:H24)</f>
        <v>0</v>
      </c>
      <c r="I25" s="264"/>
      <c r="J25" s="265" t="e">
        <f t="shared" si="1"/>
        <v>#DIV/0!</v>
      </c>
      <c r="K25" s="225">
        <f>SUM(K16:K24)</f>
        <v>0</v>
      </c>
      <c r="L25" s="230">
        <f t="shared" ref="L25" si="3">SUM(L16:L24)</f>
        <v>0</v>
      </c>
      <c r="M25" s="266" t="e">
        <f t="shared" si="2"/>
        <v>#DIV/0!</v>
      </c>
      <c r="N25" s="232">
        <f>SUM(N16:N24)</f>
        <v>0</v>
      </c>
      <c r="O25" s="267"/>
      <c r="P25" s="225">
        <f>SUM(P16:P24)</f>
        <v>0</v>
      </c>
      <c r="Q25" s="266" t="e">
        <f t="shared" si="0"/>
        <v>#DIV/0!</v>
      </c>
      <c r="R25" s="230">
        <f>SUM(R16:R24)</f>
        <v>0</v>
      </c>
      <c r="S25" s="268"/>
      <c r="T25" s="269">
        <f>SUM(T16:T24)</f>
        <v>0</v>
      </c>
    </row>
    <row r="26" spans="1:20" s="98" customFormat="1" ht="33" customHeight="1" thickBot="1">
      <c r="A26" s="96" t="s">
        <v>55</v>
      </c>
      <c r="B26" s="223">
        <f>SUM(B25,B15)</f>
        <v>0</v>
      </c>
      <c r="C26" s="223">
        <f>SUM(C25,C15)</f>
        <v>0</v>
      </c>
      <c r="D26" s="223">
        <f>SUM(D25,D15)</f>
        <v>0</v>
      </c>
      <c r="E26" s="224"/>
      <c r="F26" s="225">
        <f>SUM(F9:F14,F16:F24)</f>
        <v>0</v>
      </c>
      <c r="G26" s="226">
        <f>SUM(G9:G14,G16:G24)</f>
        <v>0</v>
      </c>
      <c r="H26" s="263">
        <f>SUM(H9:H14,H16:H24)</f>
        <v>0</v>
      </c>
      <c r="I26" s="264"/>
      <c r="J26" s="265" t="e">
        <f t="shared" si="1"/>
        <v>#DIV/0!</v>
      </c>
      <c r="K26" s="225">
        <f>SUM(K9:K14,K16:K24)</f>
        <v>0</v>
      </c>
      <c r="L26" s="230">
        <f>SUM(L9:L14,L16:L24)</f>
        <v>0</v>
      </c>
      <c r="M26" s="266" t="e">
        <f t="shared" si="2"/>
        <v>#DIV/0!</v>
      </c>
      <c r="N26" s="270">
        <f>SUM(N9:N14,N16:N24)</f>
        <v>0</v>
      </c>
      <c r="O26" s="271"/>
      <c r="P26" s="272">
        <f>SUM(P9:P14,P16:P24)</f>
        <v>0</v>
      </c>
      <c r="Q26" s="266" t="e">
        <f t="shared" si="0"/>
        <v>#DIV/0!</v>
      </c>
      <c r="R26" s="230">
        <f>SUM(R9:R14,R16:R24)</f>
        <v>0</v>
      </c>
      <c r="S26" s="268"/>
      <c r="T26" s="269">
        <f>SUM(T9:T14,T16:T24)</f>
        <v>0</v>
      </c>
    </row>
    <row r="27" spans="1:20" ht="18" customHeight="1">
      <c r="A27" s="34"/>
      <c r="B27" s="34"/>
      <c r="J27" s="22"/>
    </row>
    <row r="28" spans="1:20" ht="18" customHeight="1">
      <c r="A28" s="34"/>
      <c r="B28" s="34"/>
      <c r="J28" s="22"/>
    </row>
    <row r="29" spans="1:20" s="35" customFormat="1" ht="18" customHeight="1">
      <c r="J29" s="2"/>
    </row>
    <row r="30" spans="1:20" s="35" customFormat="1" ht="18" customHeight="1">
      <c r="J30" s="2"/>
    </row>
    <row r="31" spans="1:20" s="35" customFormat="1" ht="18" customHeight="1">
      <c r="J31" s="2"/>
    </row>
  </sheetData>
  <sheetProtection password="C796" sheet="1" objects="1" scenarios="1" formatCells="0"/>
  <mergeCells count="24">
    <mergeCell ref="R7:R8"/>
    <mergeCell ref="S7:S8"/>
    <mergeCell ref="O7:O8"/>
    <mergeCell ref="T6:T8"/>
    <mergeCell ref="Q7:Q8"/>
    <mergeCell ref="A6:A8"/>
    <mergeCell ref="C6:C8"/>
    <mergeCell ref="D6:D8"/>
    <mergeCell ref="P7:P8"/>
    <mergeCell ref="E6:E8"/>
    <mergeCell ref="N7:N8"/>
    <mergeCell ref="K7:L7"/>
    <mergeCell ref="B6:B8"/>
    <mergeCell ref="M7:M8"/>
    <mergeCell ref="F7:F8"/>
    <mergeCell ref="G7:G8"/>
    <mergeCell ref="J7:J8"/>
    <mergeCell ref="F6:J6"/>
    <mergeCell ref="O1:P1"/>
    <mergeCell ref="Q1:T1"/>
    <mergeCell ref="Q2:T2"/>
    <mergeCell ref="Q3:T3"/>
    <mergeCell ref="O2:P2"/>
    <mergeCell ref="O3:P3"/>
  </mergeCells>
  <phoneticPr fontId="2"/>
  <conditionalFormatting sqref="B9:T26">
    <cfRule type="expression" dxfId="17" priority="1" stopIfTrue="1">
      <formula>$G$3="販売終了"</formula>
    </cfRule>
  </conditionalFormatting>
  <dataValidations count="1">
    <dataValidation type="list" allowBlank="1" showInputMessage="1" showErrorMessage="1" sqref="G3">
      <formula1>$V$2:$V$3</formula1>
    </dataValidation>
  </dataValidations>
  <printOptions horizontalCentered="1"/>
  <pageMargins left="0.39370078740157483" right="0.27559055118110237" top="0.59055118110236227" bottom="0.59055118110236227" header="0.39370078740157483" footer="0.19685039370078741"/>
  <pageSetup paperSize="9" scale="64" orientation="landscape" r:id="rId1"/>
  <headerFooter alignWithMargins="0">
    <oddFooter>&amp;L出力日：&amp;D&amp;R公益財団法人日本容器包装リサイクル協会　紙容器事業部
(2014/03)</oddFooter>
  </headerFooter>
  <rowBreaks count="1" manualBreakCount="1">
    <brk id="7" max="18" man="1"/>
  </rowBreaks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B9" sqref="B9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19.625" style="2" customWidth="1"/>
    <col min="16" max="17" width="12.5" style="2" customWidth="1"/>
    <col min="18" max="18" width="11.125" style="2" customWidth="1"/>
    <col min="19" max="19" width="16.7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154</v>
      </c>
      <c r="E1" s="100" t="s">
        <v>147</v>
      </c>
      <c r="F1" s="100"/>
      <c r="G1" s="48" t="s">
        <v>102</v>
      </c>
      <c r="H1" s="123"/>
      <c r="P1" s="315" t="s">
        <v>138</v>
      </c>
      <c r="Q1" s="316"/>
      <c r="R1" s="317">
        <f>設定!B3</f>
        <v>0</v>
      </c>
      <c r="S1" s="318"/>
      <c r="T1" s="318"/>
      <c r="U1" s="318"/>
      <c r="V1" s="318"/>
      <c r="W1" s="319"/>
    </row>
    <row r="2" spans="1:23" ht="24" customHeight="1" thickBot="1">
      <c r="A2" s="48" t="s">
        <v>100</v>
      </c>
      <c r="P2" s="315" t="s">
        <v>0</v>
      </c>
      <c r="Q2" s="316"/>
      <c r="R2" s="317">
        <f>設定!B4</f>
        <v>0</v>
      </c>
      <c r="S2" s="318"/>
      <c r="T2" s="318"/>
      <c r="U2" s="318"/>
      <c r="V2" s="318"/>
      <c r="W2" s="319"/>
    </row>
    <row r="3" spans="1:23" ht="24" customHeight="1" thickBot="1">
      <c r="M3" s="4"/>
      <c r="P3" s="278" t="s">
        <v>1</v>
      </c>
      <c r="Q3" s="320"/>
      <c r="R3" s="317">
        <f>設定!B5</f>
        <v>0</v>
      </c>
      <c r="S3" s="318"/>
      <c r="T3" s="318"/>
      <c r="U3" s="318"/>
      <c r="V3" s="318"/>
      <c r="W3" s="319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124" t="s">
        <v>7</v>
      </c>
      <c r="L5" s="7"/>
      <c r="M5" s="7"/>
      <c r="N5" s="7"/>
      <c r="O5" s="8"/>
      <c r="P5" s="7" t="s">
        <v>8</v>
      </c>
      <c r="Q5" s="7"/>
      <c r="R5" s="7"/>
      <c r="S5" s="8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30" t="s">
        <v>13</v>
      </c>
      <c r="L6" s="331"/>
      <c r="M6" s="336" t="s">
        <v>15</v>
      </c>
      <c r="N6" s="337"/>
      <c r="O6" s="338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144</v>
      </c>
      <c r="L7" s="144" t="s">
        <v>145</v>
      </c>
      <c r="M7" s="13" t="s">
        <v>23</v>
      </c>
      <c r="N7" s="14" t="s">
        <v>24</v>
      </c>
      <c r="O7" s="15" t="s">
        <v>25</v>
      </c>
      <c r="P7" s="299"/>
      <c r="Q7" s="16" t="s">
        <v>26</v>
      </c>
      <c r="R7" s="17" t="s">
        <v>58</v>
      </c>
      <c r="S7" s="145" t="s">
        <v>143</v>
      </c>
      <c r="T7" s="332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54"/>
      <c r="G8" s="55"/>
      <c r="H8" s="56"/>
      <c r="I8" s="107"/>
      <c r="J8" s="59"/>
      <c r="K8" s="57"/>
      <c r="L8" s="121"/>
      <c r="M8" s="56"/>
      <c r="N8" s="58"/>
      <c r="O8" s="108"/>
      <c r="P8" s="57"/>
      <c r="Q8" s="56"/>
      <c r="R8" s="56"/>
      <c r="S8" s="59"/>
      <c r="T8" s="108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" si="0">G9+H9+K9+P9+L9</f>
        <v>0</v>
      </c>
      <c r="F9" s="115">
        <f>F8+D9-E9</f>
        <v>0</v>
      </c>
      <c r="G9" s="154"/>
      <c r="H9" s="155"/>
      <c r="I9" s="156"/>
      <c r="J9" s="116">
        <f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75"/>
      <c r="T9" s="176"/>
      <c r="U9" s="177"/>
      <c r="V9" s="178"/>
      <c r="W9" s="92" t="e">
        <f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>G10+H10+K10+P10+L10</f>
        <v>0</v>
      </c>
      <c r="F10" s="115">
        <f>F9+D10-E10</f>
        <v>0</v>
      </c>
      <c r="G10" s="154"/>
      <c r="H10" s="155"/>
      <c r="I10" s="156"/>
      <c r="J10" s="116">
        <f t="shared" ref="J10:J39" si="1">J9+H10-I10</f>
        <v>0</v>
      </c>
      <c r="K10" s="160"/>
      <c r="L10" s="161"/>
      <c r="M10" s="162"/>
      <c r="N10" s="190">
        <f>IF(N9+K10+L10-M10&lt;0,0,N9+K10+L10-M10)</f>
        <v>0</v>
      </c>
      <c r="O10" s="172"/>
      <c r="P10" s="160"/>
      <c r="Q10" s="162"/>
      <c r="R10" s="118">
        <f t="shared" ref="R10:R39" si="2">IF(R9+P10-Q10&lt;0,0,R9+P10-Q10)</f>
        <v>0</v>
      </c>
      <c r="S10" s="175"/>
      <c r="T10" s="176"/>
      <c r="U10" s="177"/>
      <c r="V10" s="178"/>
      <c r="W10" s="92" t="e">
        <f t="shared" ref="W10:W39" si="3">E10/U10/V10</f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ref="E11:E38" si="4">G11+H11+K11+P11+L11</f>
        <v>0</v>
      </c>
      <c r="F11" s="115">
        <f t="shared" ref="F11:F38" si="5">F10+D11-E11</f>
        <v>0</v>
      </c>
      <c r="G11" s="154"/>
      <c r="H11" s="155"/>
      <c r="I11" s="156"/>
      <c r="J11" s="116">
        <f t="shared" si="1"/>
        <v>0</v>
      </c>
      <c r="K11" s="160"/>
      <c r="L11" s="161"/>
      <c r="M11" s="162"/>
      <c r="N11" s="190">
        <f t="shared" ref="N11:N38" si="6">IF(N10+K11+L11-M11&lt;0,0,N10+K11+L11-M11)</f>
        <v>0</v>
      </c>
      <c r="O11" s="172"/>
      <c r="P11" s="160"/>
      <c r="Q11" s="162"/>
      <c r="R11" s="118">
        <f t="shared" si="2"/>
        <v>0</v>
      </c>
      <c r="S11" s="175"/>
      <c r="T11" s="176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4"/>
        <v>0</v>
      </c>
      <c r="F12" s="115">
        <f t="shared" si="5"/>
        <v>0</v>
      </c>
      <c r="G12" s="154"/>
      <c r="H12" s="155"/>
      <c r="I12" s="156"/>
      <c r="J12" s="116">
        <f t="shared" si="1"/>
        <v>0</v>
      </c>
      <c r="K12" s="160"/>
      <c r="L12" s="161"/>
      <c r="M12" s="162"/>
      <c r="N12" s="190">
        <f t="shared" si="6"/>
        <v>0</v>
      </c>
      <c r="O12" s="172"/>
      <c r="P12" s="160"/>
      <c r="Q12" s="162"/>
      <c r="R12" s="118">
        <f t="shared" si="2"/>
        <v>0</v>
      </c>
      <c r="S12" s="175"/>
      <c r="T12" s="176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4"/>
        <v>0</v>
      </c>
      <c r="F13" s="115">
        <f t="shared" si="5"/>
        <v>0</v>
      </c>
      <c r="G13" s="154"/>
      <c r="H13" s="155"/>
      <c r="I13" s="156"/>
      <c r="J13" s="116">
        <f t="shared" si="1"/>
        <v>0</v>
      </c>
      <c r="K13" s="163"/>
      <c r="L13" s="164"/>
      <c r="M13" s="165"/>
      <c r="N13" s="190">
        <f t="shared" si="6"/>
        <v>0</v>
      </c>
      <c r="O13" s="172"/>
      <c r="P13" s="160"/>
      <c r="Q13" s="162"/>
      <c r="R13" s="118">
        <f t="shared" si="2"/>
        <v>0</v>
      </c>
      <c r="S13" s="175"/>
      <c r="T13" s="176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4"/>
        <v>0</v>
      </c>
      <c r="F14" s="115">
        <f t="shared" si="5"/>
        <v>0</v>
      </c>
      <c r="G14" s="154"/>
      <c r="H14" s="155"/>
      <c r="I14" s="156"/>
      <c r="J14" s="116">
        <f t="shared" si="1"/>
        <v>0</v>
      </c>
      <c r="K14" s="163"/>
      <c r="L14" s="164"/>
      <c r="M14" s="165"/>
      <c r="N14" s="190">
        <f t="shared" si="6"/>
        <v>0</v>
      </c>
      <c r="O14" s="172"/>
      <c r="P14" s="160"/>
      <c r="Q14" s="162"/>
      <c r="R14" s="118">
        <f t="shared" si="2"/>
        <v>0</v>
      </c>
      <c r="S14" s="179"/>
      <c r="T14" s="180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4"/>
        <v>0</v>
      </c>
      <c r="F15" s="115">
        <f t="shared" si="5"/>
        <v>0</v>
      </c>
      <c r="G15" s="154"/>
      <c r="H15" s="155"/>
      <c r="I15" s="156"/>
      <c r="J15" s="116">
        <f t="shared" si="1"/>
        <v>0</v>
      </c>
      <c r="K15" s="163"/>
      <c r="L15" s="164"/>
      <c r="M15" s="165"/>
      <c r="N15" s="190">
        <f t="shared" si="6"/>
        <v>0</v>
      </c>
      <c r="O15" s="172"/>
      <c r="P15" s="160"/>
      <c r="Q15" s="162"/>
      <c r="R15" s="118">
        <f t="shared" si="2"/>
        <v>0</v>
      </c>
      <c r="S15" s="175"/>
      <c r="T15" s="18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4"/>
        <v>0</v>
      </c>
      <c r="F16" s="115">
        <f t="shared" si="5"/>
        <v>0</v>
      </c>
      <c r="G16" s="154"/>
      <c r="H16" s="155"/>
      <c r="I16" s="156"/>
      <c r="J16" s="116">
        <f t="shared" si="1"/>
        <v>0</v>
      </c>
      <c r="K16" s="163"/>
      <c r="L16" s="164"/>
      <c r="M16" s="165"/>
      <c r="N16" s="190">
        <f t="shared" si="6"/>
        <v>0</v>
      </c>
      <c r="O16" s="172"/>
      <c r="P16" s="160"/>
      <c r="Q16" s="162"/>
      <c r="R16" s="118">
        <f t="shared" si="2"/>
        <v>0</v>
      </c>
      <c r="S16" s="175"/>
      <c r="T16" s="18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>G17+H17+K17+P17+L17</f>
        <v>0</v>
      </c>
      <c r="F17" s="115">
        <f t="shared" si="5"/>
        <v>0</v>
      </c>
      <c r="G17" s="154"/>
      <c r="H17" s="155"/>
      <c r="I17" s="156"/>
      <c r="J17" s="116">
        <f t="shared" si="1"/>
        <v>0</v>
      </c>
      <c r="K17" s="163"/>
      <c r="L17" s="164"/>
      <c r="M17" s="165"/>
      <c r="N17" s="190">
        <f t="shared" si="6"/>
        <v>0</v>
      </c>
      <c r="O17" s="172"/>
      <c r="P17" s="173"/>
      <c r="Q17" s="162"/>
      <c r="R17" s="118">
        <f t="shared" si="2"/>
        <v>0</v>
      </c>
      <c r="S17" s="175"/>
      <c r="T17" s="18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4"/>
        <v>0</v>
      </c>
      <c r="F18" s="115">
        <f t="shared" si="5"/>
        <v>0</v>
      </c>
      <c r="G18" s="157"/>
      <c r="H18" s="158"/>
      <c r="I18" s="159"/>
      <c r="J18" s="116">
        <f t="shared" si="1"/>
        <v>0</v>
      </c>
      <c r="K18" s="166"/>
      <c r="L18" s="167"/>
      <c r="M18" s="168"/>
      <c r="N18" s="190">
        <f t="shared" si="6"/>
        <v>0</v>
      </c>
      <c r="O18" s="174"/>
      <c r="P18" s="166"/>
      <c r="Q18" s="171"/>
      <c r="R18" s="118">
        <f t="shared" si="2"/>
        <v>0</v>
      </c>
      <c r="S18" s="175"/>
      <c r="T18" s="180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4"/>
        <v>0</v>
      </c>
      <c r="F19" s="115">
        <f t="shared" si="5"/>
        <v>0</v>
      </c>
      <c r="G19" s="157"/>
      <c r="H19" s="158"/>
      <c r="I19" s="159"/>
      <c r="J19" s="116">
        <f t="shared" si="1"/>
        <v>0</v>
      </c>
      <c r="K19" s="166"/>
      <c r="L19" s="167"/>
      <c r="M19" s="168"/>
      <c r="N19" s="190">
        <f t="shared" si="6"/>
        <v>0</v>
      </c>
      <c r="O19" s="174"/>
      <c r="P19" s="166"/>
      <c r="Q19" s="171"/>
      <c r="R19" s="118">
        <f t="shared" si="2"/>
        <v>0</v>
      </c>
      <c r="S19" s="175"/>
      <c r="T19" s="180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4"/>
        <v>0</v>
      </c>
      <c r="F20" s="115">
        <f t="shared" si="5"/>
        <v>0</v>
      </c>
      <c r="G20" s="157"/>
      <c r="H20" s="158"/>
      <c r="I20" s="159"/>
      <c r="J20" s="116">
        <f t="shared" si="1"/>
        <v>0</v>
      </c>
      <c r="K20" s="166"/>
      <c r="L20" s="167"/>
      <c r="M20" s="168"/>
      <c r="N20" s="190">
        <f t="shared" si="6"/>
        <v>0</v>
      </c>
      <c r="O20" s="174"/>
      <c r="P20" s="169"/>
      <c r="Q20" s="171"/>
      <c r="R20" s="118">
        <f>IF(R19+P20-Q20&lt;0,0,R19+P20-Q20)</f>
        <v>0</v>
      </c>
      <c r="S20" s="175"/>
      <c r="T20" s="180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4"/>
        <v>0</v>
      </c>
      <c r="F21" s="115">
        <f t="shared" si="5"/>
        <v>0</v>
      </c>
      <c r="G21" s="157"/>
      <c r="H21" s="158"/>
      <c r="I21" s="159"/>
      <c r="J21" s="116">
        <f t="shared" si="1"/>
        <v>0</v>
      </c>
      <c r="K21" s="166"/>
      <c r="L21" s="167"/>
      <c r="M21" s="168"/>
      <c r="N21" s="190">
        <f t="shared" si="6"/>
        <v>0</v>
      </c>
      <c r="O21" s="174"/>
      <c r="P21" s="169"/>
      <c r="Q21" s="171"/>
      <c r="R21" s="118">
        <f t="shared" si="2"/>
        <v>0</v>
      </c>
      <c r="S21" s="175"/>
      <c r="T21" s="184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4"/>
        <v>0</v>
      </c>
      <c r="F22" s="115">
        <f t="shared" si="5"/>
        <v>0</v>
      </c>
      <c r="G22" s="157"/>
      <c r="H22" s="158"/>
      <c r="I22" s="159"/>
      <c r="J22" s="116">
        <f t="shared" si="1"/>
        <v>0</v>
      </c>
      <c r="K22" s="169"/>
      <c r="L22" s="170"/>
      <c r="M22" s="171"/>
      <c r="N22" s="190">
        <f t="shared" si="6"/>
        <v>0</v>
      </c>
      <c r="O22" s="174"/>
      <c r="P22" s="169"/>
      <c r="Q22" s="171"/>
      <c r="R22" s="118">
        <f t="shared" si="2"/>
        <v>0</v>
      </c>
      <c r="S22" s="175"/>
      <c r="T22" s="184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4"/>
        <v>0</v>
      </c>
      <c r="F23" s="115">
        <f t="shared" si="5"/>
        <v>0</v>
      </c>
      <c r="G23" s="157"/>
      <c r="H23" s="158"/>
      <c r="I23" s="159"/>
      <c r="J23" s="116">
        <f t="shared" si="1"/>
        <v>0</v>
      </c>
      <c r="K23" s="169"/>
      <c r="L23" s="170"/>
      <c r="M23" s="171"/>
      <c r="N23" s="190">
        <f t="shared" si="6"/>
        <v>0</v>
      </c>
      <c r="O23" s="174"/>
      <c r="P23" s="169"/>
      <c r="Q23" s="171"/>
      <c r="R23" s="118">
        <f t="shared" si="2"/>
        <v>0</v>
      </c>
      <c r="S23" s="175"/>
      <c r="T23" s="184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4"/>
        <v>0</v>
      </c>
      <c r="F24" s="115">
        <f t="shared" si="5"/>
        <v>0</v>
      </c>
      <c r="G24" s="157"/>
      <c r="H24" s="158"/>
      <c r="I24" s="159"/>
      <c r="J24" s="116">
        <f t="shared" si="1"/>
        <v>0</v>
      </c>
      <c r="K24" s="169"/>
      <c r="L24" s="170"/>
      <c r="M24" s="171"/>
      <c r="N24" s="190">
        <f t="shared" si="6"/>
        <v>0</v>
      </c>
      <c r="O24" s="174"/>
      <c r="P24" s="169"/>
      <c r="Q24" s="171"/>
      <c r="R24" s="118">
        <f t="shared" si="2"/>
        <v>0</v>
      </c>
      <c r="S24" s="175"/>
      <c r="T24" s="184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4"/>
        <v>0</v>
      </c>
      <c r="F25" s="115">
        <f t="shared" si="5"/>
        <v>0</v>
      </c>
      <c r="G25" s="157"/>
      <c r="H25" s="158"/>
      <c r="I25" s="159"/>
      <c r="J25" s="116">
        <f t="shared" si="1"/>
        <v>0</v>
      </c>
      <c r="K25" s="169"/>
      <c r="L25" s="170"/>
      <c r="M25" s="171"/>
      <c r="N25" s="190">
        <f t="shared" si="6"/>
        <v>0</v>
      </c>
      <c r="O25" s="174"/>
      <c r="P25" s="169"/>
      <c r="Q25" s="171"/>
      <c r="R25" s="118">
        <f>IF(R24+P25-Q25&lt;0,0,R24+P25-Q25)</f>
        <v>0</v>
      </c>
      <c r="S25" s="175"/>
      <c r="T25" s="184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4"/>
        <v>0</v>
      </c>
      <c r="F26" s="115">
        <f t="shared" si="5"/>
        <v>0</v>
      </c>
      <c r="G26" s="157"/>
      <c r="H26" s="158"/>
      <c r="I26" s="159"/>
      <c r="J26" s="116">
        <f t="shared" si="1"/>
        <v>0</v>
      </c>
      <c r="K26" s="169"/>
      <c r="L26" s="170"/>
      <c r="M26" s="171"/>
      <c r="N26" s="190">
        <f t="shared" si="6"/>
        <v>0</v>
      </c>
      <c r="O26" s="174"/>
      <c r="P26" s="169"/>
      <c r="Q26" s="171"/>
      <c r="R26" s="118">
        <f t="shared" si="2"/>
        <v>0</v>
      </c>
      <c r="S26" s="175"/>
      <c r="T26" s="184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4"/>
        <v>0</v>
      </c>
      <c r="F27" s="115">
        <f t="shared" si="5"/>
        <v>0</v>
      </c>
      <c r="G27" s="157"/>
      <c r="H27" s="158"/>
      <c r="I27" s="159"/>
      <c r="J27" s="116">
        <f t="shared" si="1"/>
        <v>0</v>
      </c>
      <c r="K27" s="169"/>
      <c r="L27" s="170"/>
      <c r="M27" s="171"/>
      <c r="N27" s="190">
        <f t="shared" si="6"/>
        <v>0</v>
      </c>
      <c r="O27" s="174"/>
      <c r="P27" s="169"/>
      <c r="Q27" s="171"/>
      <c r="R27" s="118">
        <f t="shared" si="2"/>
        <v>0</v>
      </c>
      <c r="S27" s="175"/>
      <c r="T27" s="184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4"/>
        <v>0</v>
      </c>
      <c r="F28" s="115">
        <f t="shared" si="5"/>
        <v>0</v>
      </c>
      <c r="G28" s="157"/>
      <c r="H28" s="158"/>
      <c r="I28" s="159"/>
      <c r="J28" s="116">
        <f t="shared" si="1"/>
        <v>0</v>
      </c>
      <c r="K28" s="169"/>
      <c r="L28" s="170"/>
      <c r="M28" s="171"/>
      <c r="N28" s="190">
        <f t="shared" si="6"/>
        <v>0</v>
      </c>
      <c r="O28" s="174"/>
      <c r="P28" s="169"/>
      <c r="Q28" s="171"/>
      <c r="R28" s="118">
        <f t="shared" si="2"/>
        <v>0</v>
      </c>
      <c r="S28" s="175"/>
      <c r="T28" s="184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4"/>
        <v>0</v>
      </c>
      <c r="F29" s="115">
        <f t="shared" si="5"/>
        <v>0</v>
      </c>
      <c r="G29" s="157"/>
      <c r="H29" s="158"/>
      <c r="I29" s="159"/>
      <c r="J29" s="116">
        <f t="shared" si="1"/>
        <v>0</v>
      </c>
      <c r="K29" s="169"/>
      <c r="L29" s="170"/>
      <c r="M29" s="171"/>
      <c r="N29" s="190">
        <f>IF(N28+K29+L29-M29&lt;0,0,N28+K29+L29-M29)</f>
        <v>0</v>
      </c>
      <c r="O29" s="174"/>
      <c r="P29" s="169"/>
      <c r="Q29" s="171"/>
      <c r="R29" s="118">
        <f t="shared" si="2"/>
        <v>0</v>
      </c>
      <c r="S29" s="175"/>
      <c r="T29" s="184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4"/>
        <v>0</v>
      </c>
      <c r="F30" s="115">
        <f t="shared" si="5"/>
        <v>0</v>
      </c>
      <c r="G30" s="157"/>
      <c r="H30" s="158"/>
      <c r="I30" s="159"/>
      <c r="J30" s="116">
        <f t="shared" si="1"/>
        <v>0</v>
      </c>
      <c r="K30" s="169"/>
      <c r="L30" s="170"/>
      <c r="M30" s="171"/>
      <c r="N30" s="190">
        <f t="shared" si="6"/>
        <v>0</v>
      </c>
      <c r="O30" s="174"/>
      <c r="P30" s="169"/>
      <c r="Q30" s="171"/>
      <c r="R30" s="118">
        <f t="shared" si="2"/>
        <v>0</v>
      </c>
      <c r="S30" s="175"/>
      <c r="T30" s="184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4"/>
        <v>0</v>
      </c>
      <c r="F31" s="115">
        <f t="shared" si="5"/>
        <v>0</v>
      </c>
      <c r="G31" s="157"/>
      <c r="H31" s="158"/>
      <c r="I31" s="159"/>
      <c r="J31" s="116">
        <f t="shared" si="1"/>
        <v>0</v>
      </c>
      <c r="K31" s="169"/>
      <c r="L31" s="170"/>
      <c r="M31" s="171"/>
      <c r="N31" s="190">
        <f t="shared" si="6"/>
        <v>0</v>
      </c>
      <c r="O31" s="174"/>
      <c r="P31" s="169"/>
      <c r="Q31" s="171"/>
      <c r="R31" s="118">
        <f t="shared" si="2"/>
        <v>0</v>
      </c>
      <c r="S31" s="175"/>
      <c r="T31" s="184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4"/>
        <v>0</v>
      </c>
      <c r="F32" s="115">
        <f t="shared" si="5"/>
        <v>0</v>
      </c>
      <c r="G32" s="157"/>
      <c r="H32" s="158"/>
      <c r="I32" s="159"/>
      <c r="J32" s="116">
        <f t="shared" si="1"/>
        <v>0</v>
      </c>
      <c r="K32" s="169"/>
      <c r="L32" s="170"/>
      <c r="M32" s="171"/>
      <c r="N32" s="190">
        <f t="shared" si="6"/>
        <v>0</v>
      </c>
      <c r="O32" s="174"/>
      <c r="P32" s="169"/>
      <c r="Q32" s="171"/>
      <c r="R32" s="118">
        <f t="shared" si="2"/>
        <v>0</v>
      </c>
      <c r="S32" s="175"/>
      <c r="T32" s="184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4"/>
        <v>0</v>
      </c>
      <c r="F33" s="115">
        <f t="shared" si="5"/>
        <v>0</v>
      </c>
      <c r="G33" s="157"/>
      <c r="H33" s="158"/>
      <c r="I33" s="159"/>
      <c r="J33" s="116">
        <f t="shared" si="1"/>
        <v>0</v>
      </c>
      <c r="K33" s="169"/>
      <c r="L33" s="170"/>
      <c r="M33" s="171"/>
      <c r="N33" s="190">
        <f t="shared" si="6"/>
        <v>0</v>
      </c>
      <c r="O33" s="174"/>
      <c r="P33" s="169"/>
      <c r="Q33" s="171"/>
      <c r="R33" s="118">
        <f t="shared" si="2"/>
        <v>0</v>
      </c>
      <c r="S33" s="175"/>
      <c r="T33" s="184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4"/>
        <v>0</v>
      </c>
      <c r="F34" s="115">
        <f t="shared" si="5"/>
        <v>0</v>
      </c>
      <c r="G34" s="157"/>
      <c r="H34" s="158"/>
      <c r="I34" s="159"/>
      <c r="J34" s="116">
        <f t="shared" si="1"/>
        <v>0</v>
      </c>
      <c r="K34" s="169"/>
      <c r="L34" s="170"/>
      <c r="M34" s="171"/>
      <c r="N34" s="190">
        <f t="shared" si="6"/>
        <v>0</v>
      </c>
      <c r="O34" s="174"/>
      <c r="P34" s="169"/>
      <c r="Q34" s="171"/>
      <c r="R34" s="118">
        <f t="shared" si="2"/>
        <v>0</v>
      </c>
      <c r="S34" s="175"/>
      <c r="T34" s="184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4"/>
        <v>0</v>
      </c>
      <c r="F35" s="115">
        <f t="shared" si="5"/>
        <v>0</v>
      </c>
      <c r="G35" s="157"/>
      <c r="H35" s="158"/>
      <c r="I35" s="159"/>
      <c r="J35" s="116">
        <f t="shared" si="1"/>
        <v>0</v>
      </c>
      <c r="K35" s="169"/>
      <c r="L35" s="170"/>
      <c r="M35" s="171"/>
      <c r="N35" s="190">
        <f t="shared" si="6"/>
        <v>0</v>
      </c>
      <c r="O35" s="174"/>
      <c r="P35" s="169"/>
      <c r="Q35" s="171"/>
      <c r="R35" s="118">
        <f t="shared" si="2"/>
        <v>0</v>
      </c>
      <c r="S35" s="175"/>
      <c r="T35" s="184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4"/>
        <v>0</v>
      </c>
      <c r="F36" s="115">
        <f t="shared" si="5"/>
        <v>0</v>
      </c>
      <c r="G36" s="157"/>
      <c r="H36" s="158"/>
      <c r="I36" s="159"/>
      <c r="J36" s="116">
        <f t="shared" si="1"/>
        <v>0</v>
      </c>
      <c r="K36" s="169"/>
      <c r="L36" s="170"/>
      <c r="M36" s="171"/>
      <c r="N36" s="190">
        <f t="shared" si="6"/>
        <v>0</v>
      </c>
      <c r="O36" s="174"/>
      <c r="P36" s="169"/>
      <c r="Q36" s="171"/>
      <c r="R36" s="118">
        <f t="shared" si="2"/>
        <v>0</v>
      </c>
      <c r="S36" s="175"/>
      <c r="T36" s="184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4"/>
        <v>0</v>
      </c>
      <c r="F37" s="115">
        <f t="shared" si="5"/>
        <v>0</v>
      </c>
      <c r="G37" s="157"/>
      <c r="H37" s="158"/>
      <c r="I37" s="159"/>
      <c r="J37" s="116">
        <f t="shared" si="1"/>
        <v>0</v>
      </c>
      <c r="K37" s="169"/>
      <c r="L37" s="170"/>
      <c r="M37" s="171"/>
      <c r="N37" s="190">
        <f t="shared" si="6"/>
        <v>0</v>
      </c>
      <c r="O37" s="174"/>
      <c r="P37" s="169"/>
      <c r="Q37" s="171"/>
      <c r="R37" s="118">
        <f t="shared" si="2"/>
        <v>0</v>
      </c>
      <c r="S37" s="175"/>
      <c r="T37" s="184"/>
      <c r="U37" s="182"/>
      <c r="V37" s="183"/>
      <c r="W37" s="92" t="e">
        <f t="shared" si="3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4"/>
        <v>0</v>
      </c>
      <c r="F38" s="115">
        <f t="shared" si="5"/>
        <v>0</v>
      </c>
      <c r="G38" s="157"/>
      <c r="H38" s="158"/>
      <c r="I38" s="159"/>
      <c r="J38" s="116">
        <f t="shared" si="1"/>
        <v>0</v>
      </c>
      <c r="K38" s="169"/>
      <c r="L38" s="170"/>
      <c r="M38" s="171"/>
      <c r="N38" s="190">
        <f t="shared" si="6"/>
        <v>0</v>
      </c>
      <c r="O38" s="174"/>
      <c r="P38" s="169"/>
      <c r="Q38" s="171"/>
      <c r="R38" s="118">
        <f t="shared" si="2"/>
        <v>0</v>
      </c>
      <c r="S38" s="175"/>
      <c r="T38" s="184"/>
      <c r="U38" s="182"/>
      <c r="V38" s="183"/>
      <c r="W38" s="92" t="e">
        <f t="shared" si="3"/>
        <v>#DIV/0!</v>
      </c>
    </row>
    <row r="39" spans="1:23" ht="29.25" hidden="1" customHeight="1" thickBot="1">
      <c r="A39" s="37" t="s">
        <v>94</v>
      </c>
      <c r="B39" s="39"/>
      <c r="C39" s="70"/>
      <c r="D39" s="71"/>
      <c r="E39" s="114">
        <f>G39+H39+K39+P39</f>
        <v>0</v>
      </c>
      <c r="F39" s="115">
        <f t="shared" ref="F39" si="7">IF(F38+D39-E39&lt;0,0,F38+D39-E39)</f>
        <v>0</v>
      </c>
      <c r="G39" s="63"/>
      <c r="H39" s="64"/>
      <c r="I39" s="65"/>
      <c r="J39" s="61">
        <f t="shared" si="1"/>
        <v>0</v>
      </c>
      <c r="K39" s="66"/>
      <c r="L39" s="122"/>
      <c r="M39" s="67"/>
      <c r="N39" s="117">
        <f>IF(N38+K39-M39&lt;0,0,N38+K39-M39)</f>
        <v>0</v>
      </c>
      <c r="O39" s="90"/>
      <c r="P39" s="66"/>
      <c r="Q39" s="67"/>
      <c r="R39" s="118">
        <f t="shared" si="2"/>
        <v>0</v>
      </c>
      <c r="S39" s="120"/>
      <c r="T39" s="62"/>
      <c r="U39" s="68"/>
      <c r="V39" s="69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95</v>
      </c>
      <c r="C40" s="191">
        <f>SUM(C9:C39)</f>
        <v>0</v>
      </c>
      <c r="D40" s="74">
        <f>SUM(D9:D39)</f>
        <v>0</v>
      </c>
      <c r="E40" s="141">
        <f>SUM(E9:E39)</f>
        <v>0</v>
      </c>
      <c r="F40" s="142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6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41:Q41"/>
    <mergeCell ref="K6:L6"/>
    <mergeCell ref="T5:T7"/>
    <mergeCell ref="U5:W5"/>
    <mergeCell ref="G6:G7"/>
    <mergeCell ref="H6:H7"/>
    <mergeCell ref="M6:O6"/>
    <mergeCell ref="P6:P7"/>
    <mergeCell ref="U6:U7"/>
    <mergeCell ref="Q6:S6"/>
    <mergeCell ref="A5:A7"/>
    <mergeCell ref="B5:B7"/>
    <mergeCell ref="C5:C7"/>
    <mergeCell ref="D5:D7"/>
    <mergeCell ref="E5:E7"/>
    <mergeCell ref="F5:F7"/>
    <mergeCell ref="G5:J5"/>
    <mergeCell ref="P1:Q1"/>
    <mergeCell ref="R1:W1"/>
    <mergeCell ref="P2:Q2"/>
    <mergeCell ref="R2:W2"/>
    <mergeCell ref="P3:Q3"/>
    <mergeCell ref="R3:W3"/>
    <mergeCell ref="V6:V7"/>
    <mergeCell ref="W6:W7"/>
  </mergeCells>
  <phoneticPr fontId="2"/>
  <conditionalFormatting sqref="E9:F38">
    <cfRule type="cellIs" dxfId="16" priority="1" operator="lessThan">
      <formula>-0.1</formula>
    </cfRule>
  </conditionalFormatting>
  <dataValidations count="3">
    <dataValidation imeMode="on" allowBlank="1" showInputMessage="1" showErrorMessage="1" sqref="B9:B39 O9:O39"/>
    <dataValidation type="whole" allowBlank="1" showErrorMessage="1" error="数値のみ入力してください。" sqref="U43:U65536 U8:U41">
      <formula1>0</formula1>
      <formula2>99</formula2>
    </dataValidation>
    <dataValidation type="decimal" allowBlank="1" showInputMessage="1" showErrorMessage="1" error="数値のみ入力してください。" sqref="V48:V65536 V18:V41 T42 V43:V46 W47">
      <formula1>0</formula1>
      <formula2>99</formula2>
    </dataValidation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8" width="11.125" style="2" customWidth="1"/>
    <col min="19" max="19" width="15.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105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144</v>
      </c>
      <c r="L7" s="144" t="s">
        <v>145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32" t="s">
        <v>58</v>
      </c>
      <c r="S7" s="134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'4月'!F38</f>
        <v>0</v>
      </c>
      <c r="G8" s="55"/>
      <c r="H8" s="56"/>
      <c r="I8" s="107"/>
      <c r="J8" s="146">
        <f>'4月'!J38</f>
        <v>0</v>
      </c>
      <c r="K8" s="57"/>
      <c r="L8" s="126"/>
      <c r="M8" s="56"/>
      <c r="N8" s="147">
        <f>'4月'!N38</f>
        <v>0</v>
      </c>
      <c r="O8" s="59"/>
      <c r="P8" s="57"/>
      <c r="Q8" s="56"/>
      <c r="R8" s="148">
        <f>'4月'!R38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" si="0">G9+H9+K9+P9+L9</f>
        <v>0</v>
      </c>
      <c r="F9" s="115">
        <f>F8+D9-E9</f>
        <v>0</v>
      </c>
      <c r="G9" s="154"/>
      <c r="H9" s="155"/>
      <c r="I9" s="156"/>
      <c r="J9" s="116">
        <f t="shared" ref="J9:J37" si="1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2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>G10+H10+K10+P10+L10</f>
        <v>0</v>
      </c>
      <c r="F10" s="115">
        <f>F9+D10-E10</f>
        <v>0</v>
      </c>
      <c r="G10" s="154"/>
      <c r="H10" s="155"/>
      <c r="I10" s="156"/>
      <c r="J10" s="116">
        <f t="shared" si="1"/>
        <v>0</v>
      </c>
      <c r="K10" s="160"/>
      <c r="L10" s="161"/>
      <c r="M10" s="162"/>
      <c r="N10" s="190">
        <f t="shared" ref="N10:N39" si="3">IF(N9+K10+L10-M10&lt;0,0,N9+K10+L10-M10)</f>
        <v>0</v>
      </c>
      <c r="O10" s="172"/>
      <c r="P10" s="160"/>
      <c r="Q10" s="162"/>
      <c r="R10" s="118">
        <f t="shared" ref="R10:R39" si="4">IF(R9+P10-Q10&lt;0,0,R9+P10-Q10)</f>
        <v>0</v>
      </c>
      <c r="S10" s="188"/>
      <c r="T10" s="151"/>
      <c r="U10" s="177"/>
      <c r="V10" s="178"/>
      <c r="W10" s="92" t="e">
        <f t="shared" si="2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ref="E11:E38" si="5">G11+H11+K11+P11+L11</f>
        <v>0</v>
      </c>
      <c r="F11" s="115">
        <f t="shared" ref="F11:F38" si="6">F10+D11-E11</f>
        <v>0</v>
      </c>
      <c r="G11" s="154"/>
      <c r="H11" s="155"/>
      <c r="I11" s="156"/>
      <c r="J11" s="116">
        <f t="shared" si="1"/>
        <v>0</v>
      </c>
      <c r="K11" s="160"/>
      <c r="L11" s="161"/>
      <c r="M11" s="162"/>
      <c r="N11" s="190">
        <f t="shared" si="3"/>
        <v>0</v>
      </c>
      <c r="O11" s="172"/>
      <c r="P11" s="160"/>
      <c r="Q11" s="162"/>
      <c r="R11" s="118">
        <f t="shared" si="4"/>
        <v>0</v>
      </c>
      <c r="S11" s="188"/>
      <c r="T11" s="151"/>
      <c r="U11" s="177"/>
      <c r="V11" s="178"/>
      <c r="W11" s="92" t="e">
        <f t="shared" si="2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5"/>
        <v>0</v>
      </c>
      <c r="F12" s="115">
        <f t="shared" si="6"/>
        <v>0</v>
      </c>
      <c r="G12" s="154"/>
      <c r="H12" s="155"/>
      <c r="I12" s="156"/>
      <c r="J12" s="116">
        <f t="shared" si="1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4"/>
        <v>0</v>
      </c>
      <c r="S12" s="188"/>
      <c r="T12" s="151"/>
      <c r="U12" s="177"/>
      <c r="V12" s="178"/>
      <c r="W12" s="92" t="e">
        <f t="shared" si="2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5"/>
        <v>0</v>
      </c>
      <c r="F13" s="115">
        <f t="shared" si="6"/>
        <v>0</v>
      </c>
      <c r="G13" s="154"/>
      <c r="H13" s="155"/>
      <c r="I13" s="156"/>
      <c r="J13" s="116">
        <f t="shared" si="1"/>
        <v>0</v>
      </c>
      <c r="K13" s="160"/>
      <c r="L13" s="161"/>
      <c r="M13" s="162"/>
      <c r="N13" s="190">
        <f>IF(N12+K13+L13-M13&lt;0,0,N12+K13+L13-M13)</f>
        <v>0</v>
      </c>
      <c r="O13" s="172"/>
      <c r="P13" s="160"/>
      <c r="Q13" s="162"/>
      <c r="R13" s="118">
        <f t="shared" si="4"/>
        <v>0</v>
      </c>
      <c r="S13" s="188"/>
      <c r="T13" s="151"/>
      <c r="U13" s="177"/>
      <c r="V13" s="178"/>
      <c r="W13" s="92" t="e">
        <f t="shared" si="2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5"/>
        <v>0</v>
      </c>
      <c r="F14" s="115">
        <f t="shared" si="6"/>
        <v>0</v>
      </c>
      <c r="G14" s="154"/>
      <c r="H14" s="155"/>
      <c r="I14" s="156"/>
      <c r="J14" s="116">
        <f t="shared" si="1"/>
        <v>0</v>
      </c>
      <c r="K14" s="160"/>
      <c r="L14" s="161"/>
      <c r="M14" s="162"/>
      <c r="N14" s="190">
        <f t="shared" si="3"/>
        <v>0</v>
      </c>
      <c r="O14" s="172"/>
      <c r="P14" s="160"/>
      <c r="Q14" s="162"/>
      <c r="R14" s="118">
        <f t="shared" si="4"/>
        <v>0</v>
      </c>
      <c r="S14" s="188"/>
      <c r="T14" s="151"/>
      <c r="U14" s="177"/>
      <c r="V14" s="178"/>
      <c r="W14" s="92" t="e">
        <f t="shared" si="2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5"/>
        <v>0</v>
      </c>
      <c r="F15" s="115">
        <f t="shared" si="6"/>
        <v>0</v>
      </c>
      <c r="G15" s="154"/>
      <c r="H15" s="155"/>
      <c r="I15" s="156"/>
      <c r="J15" s="116">
        <f t="shared" si="1"/>
        <v>0</v>
      </c>
      <c r="K15" s="160"/>
      <c r="L15" s="161"/>
      <c r="M15" s="162"/>
      <c r="N15" s="190">
        <f>IF(N14+K15+L15-M15&lt;0,0,N14+K15+L15-M15)</f>
        <v>0</v>
      </c>
      <c r="O15" s="172"/>
      <c r="P15" s="160"/>
      <c r="Q15" s="162"/>
      <c r="R15" s="118">
        <f t="shared" si="4"/>
        <v>0</v>
      </c>
      <c r="S15" s="188"/>
      <c r="T15" s="151"/>
      <c r="U15" s="177"/>
      <c r="V15" s="178"/>
      <c r="W15" s="92" t="e">
        <f t="shared" si="2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5"/>
        <v>0</v>
      </c>
      <c r="F16" s="115">
        <f t="shared" si="6"/>
        <v>0</v>
      </c>
      <c r="G16" s="154"/>
      <c r="H16" s="155"/>
      <c r="I16" s="156"/>
      <c r="J16" s="116">
        <f t="shared" si="1"/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4"/>
        <v>0</v>
      </c>
      <c r="S16" s="188"/>
      <c r="T16" s="151"/>
      <c r="U16" s="177"/>
      <c r="V16" s="178"/>
      <c r="W16" s="92" t="e">
        <f t="shared" si="2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>G17+H17+K17+P17+L17</f>
        <v>0</v>
      </c>
      <c r="F17" s="115">
        <f t="shared" si="6"/>
        <v>0</v>
      </c>
      <c r="G17" s="154"/>
      <c r="H17" s="155"/>
      <c r="I17" s="156"/>
      <c r="J17" s="116">
        <f t="shared" si="1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4"/>
        <v>0</v>
      </c>
      <c r="S17" s="188"/>
      <c r="T17" s="151"/>
      <c r="U17" s="177"/>
      <c r="V17" s="178"/>
      <c r="W17" s="92" t="e">
        <f t="shared" si="2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5"/>
        <v>0</v>
      </c>
      <c r="F18" s="115">
        <f t="shared" si="6"/>
        <v>0</v>
      </c>
      <c r="G18" s="157"/>
      <c r="H18" s="158"/>
      <c r="I18" s="159"/>
      <c r="J18" s="116">
        <f t="shared" si="1"/>
        <v>0</v>
      </c>
      <c r="K18" s="169"/>
      <c r="L18" s="170"/>
      <c r="M18" s="171"/>
      <c r="N18" s="190">
        <f t="shared" si="3"/>
        <v>0</v>
      </c>
      <c r="O18" s="174"/>
      <c r="P18" s="169"/>
      <c r="Q18" s="171"/>
      <c r="R18" s="118">
        <f t="shared" si="4"/>
        <v>0</v>
      </c>
      <c r="S18" s="188"/>
      <c r="T18" s="152"/>
      <c r="U18" s="182"/>
      <c r="V18" s="183"/>
      <c r="W18" s="92" t="e">
        <f t="shared" si="2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5"/>
        <v>0</v>
      </c>
      <c r="F19" s="115">
        <f t="shared" si="6"/>
        <v>0</v>
      </c>
      <c r="G19" s="157"/>
      <c r="H19" s="158"/>
      <c r="I19" s="159"/>
      <c r="J19" s="116">
        <f t="shared" si="1"/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4"/>
        <v>0</v>
      </c>
      <c r="S19" s="188"/>
      <c r="T19" s="152"/>
      <c r="U19" s="182"/>
      <c r="V19" s="183"/>
      <c r="W19" s="92" t="e">
        <f t="shared" si="2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5"/>
        <v>0</v>
      </c>
      <c r="F20" s="115">
        <f t="shared" si="6"/>
        <v>0</v>
      </c>
      <c r="G20" s="157"/>
      <c r="H20" s="158"/>
      <c r="I20" s="159"/>
      <c r="J20" s="116">
        <f t="shared" si="1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4"/>
        <v>0</v>
      </c>
      <c r="S20" s="188"/>
      <c r="T20" s="152"/>
      <c r="U20" s="182"/>
      <c r="V20" s="183"/>
      <c r="W20" s="92" t="e">
        <f t="shared" si="2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5"/>
        <v>0</v>
      </c>
      <c r="F21" s="115">
        <f t="shared" si="6"/>
        <v>0</v>
      </c>
      <c r="G21" s="157"/>
      <c r="H21" s="158"/>
      <c r="I21" s="159"/>
      <c r="J21" s="116">
        <f t="shared" si="1"/>
        <v>0</v>
      </c>
      <c r="K21" s="169"/>
      <c r="L21" s="170"/>
      <c r="M21" s="171"/>
      <c r="N21" s="190">
        <f>IF(N20+K21+L21-M21&lt;0,0,N20+K21+L21-M21)</f>
        <v>0</v>
      </c>
      <c r="O21" s="174"/>
      <c r="P21" s="169"/>
      <c r="Q21" s="171"/>
      <c r="R21" s="118">
        <f t="shared" si="4"/>
        <v>0</v>
      </c>
      <c r="S21" s="188"/>
      <c r="T21" s="152"/>
      <c r="U21" s="182"/>
      <c r="V21" s="183"/>
      <c r="W21" s="92" t="e">
        <f t="shared" si="2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5"/>
        <v>0</v>
      </c>
      <c r="F22" s="115">
        <f t="shared" si="6"/>
        <v>0</v>
      </c>
      <c r="G22" s="157"/>
      <c r="H22" s="158"/>
      <c r="I22" s="159"/>
      <c r="J22" s="116">
        <f t="shared" si="1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4"/>
        <v>0</v>
      </c>
      <c r="S22" s="188"/>
      <c r="T22" s="152"/>
      <c r="U22" s="182"/>
      <c r="V22" s="183"/>
      <c r="W22" s="92" t="e">
        <f t="shared" si="2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5"/>
        <v>0</v>
      </c>
      <c r="F23" s="115">
        <f t="shared" si="6"/>
        <v>0</v>
      </c>
      <c r="G23" s="157"/>
      <c r="H23" s="158"/>
      <c r="I23" s="159"/>
      <c r="J23" s="116">
        <f t="shared" si="1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4"/>
        <v>0</v>
      </c>
      <c r="S23" s="188"/>
      <c r="T23" s="152"/>
      <c r="U23" s="182"/>
      <c r="V23" s="183"/>
      <c r="W23" s="92" t="e">
        <f t="shared" si="2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5"/>
        <v>0</v>
      </c>
      <c r="F24" s="115">
        <f t="shared" si="6"/>
        <v>0</v>
      </c>
      <c r="G24" s="157"/>
      <c r="H24" s="158"/>
      <c r="I24" s="159"/>
      <c r="J24" s="116">
        <f t="shared" si="1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4"/>
        <v>0</v>
      </c>
      <c r="S24" s="188"/>
      <c r="T24" s="152"/>
      <c r="U24" s="182"/>
      <c r="V24" s="183"/>
      <c r="W24" s="92" t="e">
        <f t="shared" si="2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5"/>
        <v>0</v>
      </c>
      <c r="F25" s="115">
        <f t="shared" si="6"/>
        <v>0</v>
      </c>
      <c r="G25" s="157"/>
      <c r="H25" s="158"/>
      <c r="I25" s="159"/>
      <c r="J25" s="116">
        <f t="shared" si="1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2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5"/>
        <v>0</v>
      </c>
      <c r="F26" s="115">
        <f t="shared" si="6"/>
        <v>0</v>
      </c>
      <c r="G26" s="157"/>
      <c r="H26" s="158"/>
      <c r="I26" s="159"/>
      <c r="J26" s="116">
        <f t="shared" si="1"/>
        <v>0</v>
      </c>
      <c r="K26" s="169"/>
      <c r="L26" s="170"/>
      <c r="M26" s="171"/>
      <c r="N26" s="190">
        <f t="shared" si="3"/>
        <v>0</v>
      </c>
      <c r="O26" s="174"/>
      <c r="P26" s="169"/>
      <c r="Q26" s="171"/>
      <c r="R26" s="118">
        <f t="shared" si="4"/>
        <v>0</v>
      </c>
      <c r="S26" s="188"/>
      <c r="T26" s="152"/>
      <c r="U26" s="182"/>
      <c r="V26" s="183"/>
      <c r="W26" s="92" t="e">
        <f t="shared" si="2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5"/>
        <v>0</v>
      </c>
      <c r="F27" s="115">
        <f t="shared" si="6"/>
        <v>0</v>
      </c>
      <c r="G27" s="157"/>
      <c r="H27" s="158"/>
      <c r="I27" s="159"/>
      <c r="J27" s="116">
        <f t="shared" si="1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4"/>
        <v>0</v>
      </c>
      <c r="S27" s="188"/>
      <c r="T27" s="152"/>
      <c r="U27" s="182"/>
      <c r="V27" s="183"/>
      <c r="W27" s="92" t="e">
        <f t="shared" si="2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5"/>
        <v>0</v>
      </c>
      <c r="F28" s="115">
        <f t="shared" si="6"/>
        <v>0</v>
      </c>
      <c r="G28" s="157"/>
      <c r="H28" s="158"/>
      <c r="I28" s="159"/>
      <c r="J28" s="116">
        <f t="shared" si="1"/>
        <v>0</v>
      </c>
      <c r="K28" s="169"/>
      <c r="L28" s="170"/>
      <c r="M28" s="171"/>
      <c r="N28" s="190">
        <f t="shared" si="3"/>
        <v>0</v>
      </c>
      <c r="O28" s="174"/>
      <c r="P28" s="169"/>
      <c r="Q28" s="171"/>
      <c r="R28" s="118">
        <f t="shared" si="4"/>
        <v>0</v>
      </c>
      <c r="S28" s="188"/>
      <c r="T28" s="152"/>
      <c r="U28" s="182"/>
      <c r="V28" s="183"/>
      <c r="W28" s="92" t="e">
        <f t="shared" si="2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5"/>
        <v>0</v>
      </c>
      <c r="F29" s="115">
        <f t="shared" si="6"/>
        <v>0</v>
      </c>
      <c r="G29" s="157"/>
      <c r="H29" s="158"/>
      <c r="I29" s="159"/>
      <c r="J29" s="116">
        <f t="shared" si="1"/>
        <v>0</v>
      </c>
      <c r="K29" s="169"/>
      <c r="L29" s="170"/>
      <c r="M29" s="171"/>
      <c r="N29" s="190">
        <f t="shared" si="3"/>
        <v>0</v>
      </c>
      <c r="O29" s="174"/>
      <c r="P29" s="169"/>
      <c r="Q29" s="171"/>
      <c r="R29" s="118">
        <f t="shared" si="4"/>
        <v>0</v>
      </c>
      <c r="S29" s="188"/>
      <c r="T29" s="152"/>
      <c r="U29" s="182"/>
      <c r="V29" s="183"/>
      <c r="W29" s="92" t="e">
        <f t="shared" si="2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5"/>
        <v>0</v>
      </c>
      <c r="F30" s="115">
        <f t="shared" si="6"/>
        <v>0</v>
      </c>
      <c r="G30" s="157"/>
      <c r="H30" s="158"/>
      <c r="I30" s="159"/>
      <c r="J30" s="116">
        <f t="shared" si="1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4"/>
        <v>0</v>
      </c>
      <c r="S30" s="188"/>
      <c r="T30" s="152"/>
      <c r="U30" s="182"/>
      <c r="V30" s="183"/>
      <c r="W30" s="92" t="e">
        <f t="shared" si="2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5"/>
        <v>0</v>
      </c>
      <c r="F31" s="115">
        <f t="shared" si="6"/>
        <v>0</v>
      </c>
      <c r="G31" s="157"/>
      <c r="H31" s="158"/>
      <c r="I31" s="159"/>
      <c r="J31" s="116">
        <f t="shared" si="1"/>
        <v>0</v>
      </c>
      <c r="K31" s="169"/>
      <c r="L31" s="170"/>
      <c r="M31" s="171"/>
      <c r="N31" s="190">
        <f t="shared" si="3"/>
        <v>0</v>
      </c>
      <c r="O31" s="174"/>
      <c r="P31" s="169"/>
      <c r="Q31" s="171"/>
      <c r="R31" s="118">
        <f t="shared" si="4"/>
        <v>0</v>
      </c>
      <c r="S31" s="188"/>
      <c r="T31" s="152"/>
      <c r="U31" s="182"/>
      <c r="V31" s="183"/>
      <c r="W31" s="92" t="e">
        <f t="shared" si="2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5"/>
        <v>0</v>
      </c>
      <c r="F32" s="115">
        <f t="shared" si="6"/>
        <v>0</v>
      </c>
      <c r="G32" s="157"/>
      <c r="H32" s="158"/>
      <c r="I32" s="159"/>
      <c r="J32" s="116">
        <f t="shared" si="1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4"/>
        <v>0</v>
      </c>
      <c r="S32" s="188"/>
      <c r="T32" s="152"/>
      <c r="U32" s="182"/>
      <c r="V32" s="183"/>
      <c r="W32" s="92" t="e">
        <f t="shared" si="2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5"/>
        <v>0</v>
      </c>
      <c r="F33" s="115">
        <f t="shared" si="6"/>
        <v>0</v>
      </c>
      <c r="G33" s="157"/>
      <c r="H33" s="158"/>
      <c r="I33" s="159"/>
      <c r="J33" s="116">
        <f t="shared" si="1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4"/>
        <v>0</v>
      </c>
      <c r="S33" s="188"/>
      <c r="T33" s="152"/>
      <c r="U33" s="182"/>
      <c r="V33" s="183"/>
      <c r="W33" s="92" t="e">
        <f t="shared" si="2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5"/>
        <v>0</v>
      </c>
      <c r="F34" s="115">
        <f t="shared" si="6"/>
        <v>0</v>
      </c>
      <c r="G34" s="157"/>
      <c r="H34" s="158"/>
      <c r="I34" s="159"/>
      <c r="J34" s="116">
        <f t="shared" si="1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4"/>
        <v>0</v>
      </c>
      <c r="S34" s="188"/>
      <c r="T34" s="152"/>
      <c r="U34" s="182"/>
      <c r="V34" s="183"/>
      <c r="W34" s="92" t="e">
        <f t="shared" si="2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5"/>
        <v>0</v>
      </c>
      <c r="F35" s="115">
        <f t="shared" si="6"/>
        <v>0</v>
      </c>
      <c r="G35" s="157"/>
      <c r="H35" s="158"/>
      <c r="I35" s="159"/>
      <c r="J35" s="116">
        <f t="shared" si="1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4"/>
        <v>0</v>
      </c>
      <c r="S35" s="188"/>
      <c r="T35" s="152"/>
      <c r="U35" s="182"/>
      <c r="V35" s="183"/>
      <c r="W35" s="92" t="e">
        <f t="shared" si="2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5"/>
        <v>0</v>
      </c>
      <c r="F36" s="115">
        <f t="shared" si="6"/>
        <v>0</v>
      </c>
      <c r="G36" s="157"/>
      <c r="H36" s="158"/>
      <c r="I36" s="159"/>
      <c r="J36" s="116">
        <f t="shared" si="1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4"/>
        <v>0</v>
      </c>
      <c r="S36" s="188"/>
      <c r="T36" s="152"/>
      <c r="U36" s="182"/>
      <c r="V36" s="183"/>
      <c r="W36" s="92" t="e">
        <f t="shared" si="2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5"/>
        <v>0</v>
      </c>
      <c r="F37" s="115">
        <f t="shared" si="6"/>
        <v>0</v>
      </c>
      <c r="G37" s="157"/>
      <c r="H37" s="158"/>
      <c r="I37" s="159"/>
      <c r="J37" s="116">
        <f t="shared" si="1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4"/>
        <v>0</v>
      </c>
      <c r="S37" s="188"/>
      <c r="T37" s="152"/>
      <c r="U37" s="182"/>
      <c r="V37" s="183"/>
      <c r="W37" s="92" t="e">
        <f t="shared" si="2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5"/>
        <v>0</v>
      </c>
      <c r="F38" s="115">
        <f t="shared" si="6"/>
        <v>0</v>
      </c>
      <c r="G38" s="157"/>
      <c r="H38" s="158"/>
      <c r="I38" s="159"/>
      <c r="J38" s="116">
        <f>J37+H38-I38</f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4"/>
        <v>0</v>
      </c>
      <c r="S38" s="188"/>
      <c r="T38" s="152"/>
      <c r="U38" s="182"/>
      <c r="V38" s="183"/>
      <c r="W38" s="92" t="e">
        <f t="shared" si="2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ref="E39" si="7">G39+H39+K39+P39+L39</f>
        <v>0</v>
      </c>
      <c r="F39" s="115">
        <f t="shared" ref="F39" si="8">F38+D39-E39</f>
        <v>0</v>
      </c>
      <c r="G39" s="157"/>
      <c r="H39" s="158"/>
      <c r="I39" s="159"/>
      <c r="J39" s="116">
        <f>J38+H39-I39</f>
        <v>0</v>
      </c>
      <c r="K39" s="169"/>
      <c r="L39" s="170"/>
      <c r="M39" s="171"/>
      <c r="N39" s="190">
        <f t="shared" si="3"/>
        <v>0</v>
      </c>
      <c r="O39" s="174"/>
      <c r="P39" s="169"/>
      <c r="Q39" s="171"/>
      <c r="R39" s="118">
        <f t="shared" si="4"/>
        <v>0</v>
      </c>
      <c r="S39" s="189"/>
      <c r="T39" s="152"/>
      <c r="U39" s="182"/>
      <c r="V39" s="183"/>
      <c r="W39" s="92" t="e">
        <f t="shared" si="2"/>
        <v>#DIV/0!</v>
      </c>
    </row>
    <row r="40" spans="1:23" s="88" customFormat="1" ht="33.75" customHeight="1" thickBot="1">
      <c r="A40" s="72" t="s">
        <v>28</v>
      </c>
      <c r="B40" s="73" t="s">
        <v>104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5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9">
    <cfRule type="cellIs" dxfId="15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A3" sqref="A3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107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32" t="s">
        <v>152</v>
      </c>
      <c r="S7" s="134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'5月'!F39</f>
        <v>0</v>
      </c>
      <c r="G8" s="55"/>
      <c r="H8" s="56"/>
      <c r="I8" s="107"/>
      <c r="J8" s="146">
        <f>'5月'!J39</f>
        <v>0</v>
      </c>
      <c r="K8" s="57"/>
      <c r="L8" s="126"/>
      <c r="M8" s="56"/>
      <c r="N8" s="147">
        <f>'5月'!N39</f>
        <v>0</v>
      </c>
      <c r="O8" s="59"/>
      <c r="P8" s="57"/>
      <c r="Q8" s="56"/>
      <c r="R8" s="148">
        <f>'5月'!R39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8" si="0">G9+H9+K9+P9+L9</f>
        <v>0</v>
      </c>
      <c r="F9" s="115">
        <f t="shared" ref="F9:F38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>IF(N9+K10+L10-M10&lt;0,0,N9+K10+L10-M10)</f>
        <v>0</v>
      </c>
      <c r="O10" s="172"/>
      <c r="P10" s="160"/>
      <c r="Q10" s="162"/>
      <c r="R10" s="118">
        <f t="shared" ref="R10:R39" si="4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ref="N11:N38" si="5">IF(N10+K11+L11-M11&lt;0,0,N10+K11+L11-M11)</f>
        <v>0</v>
      </c>
      <c r="O11" s="172"/>
      <c r="P11" s="160"/>
      <c r="Q11" s="162"/>
      <c r="R11" s="118">
        <f t="shared" si="4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5"/>
        <v>0</v>
      </c>
      <c r="O12" s="172"/>
      <c r="P12" s="160"/>
      <c r="Q12" s="162"/>
      <c r="R12" s="118">
        <f t="shared" si="4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5"/>
        <v>0</v>
      </c>
      <c r="O13" s="172"/>
      <c r="P13" s="160"/>
      <c r="Q13" s="162"/>
      <c r="R13" s="118">
        <f t="shared" si="4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5"/>
        <v>0</v>
      </c>
      <c r="O14" s="172"/>
      <c r="P14" s="160"/>
      <c r="Q14" s="162"/>
      <c r="R14" s="118">
        <f t="shared" si="4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5"/>
        <v>0</v>
      </c>
      <c r="O15" s="172"/>
      <c r="P15" s="160"/>
      <c r="Q15" s="162"/>
      <c r="R15" s="118">
        <f t="shared" si="4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5"/>
        <v>0</v>
      </c>
      <c r="O16" s="172"/>
      <c r="P16" s="160"/>
      <c r="Q16" s="162"/>
      <c r="R16" s="118">
        <f t="shared" si="4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5"/>
        <v>0</v>
      </c>
      <c r="O17" s="172"/>
      <c r="P17" s="160"/>
      <c r="Q17" s="162"/>
      <c r="R17" s="118">
        <f t="shared" si="4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5"/>
        <v>0</v>
      </c>
      <c r="O18" s="174"/>
      <c r="P18" s="169"/>
      <c r="Q18" s="171"/>
      <c r="R18" s="118">
        <f t="shared" si="4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5"/>
        <v>0</v>
      </c>
      <c r="O19" s="174"/>
      <c r="P19" s="169"/>
      <c r="Q19" s="171"/>
      <c r="R19" s="118">
        <f t="shared" si="4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5"/>
        <v>0</v>
      </c>
      <c r="O20" s="174"/>
      <c r="P20" s="169"/>
      <c r="Q20" s="171"/>
      <c r="R20" s="118">
        <f t="shared" si="4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5"/>
        <v>0</v>
      </c>
      <c r="O21" s="174"/>
      <c r="P21" s="169"/>
      <c r="Q21" s="171"/>
      <c r="R21" s="118">
        <f t="shared" si="4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5"/>
        <v>0</v>
      </c>
      <c r="O22" s="174"/>
      <c r="P22" s="169"/>
      <c r="Q22" s="171"/>
      <c r="R22" s="118">
        <f t="shared" si="4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5"/>
        <v>0</v>
      </c>
      <c r="O23" s="174"/>
      <c r="P23" s="169"/>
      <c r="Q23" s="171"/>
      <c r="R23" s="118">
        <f t="shared" si="4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5"/>
        <v>0</v>
      </c>
      <c r="O24" s="174"/>
      <c r="P24" s="169"/>
      <c r="Q24" s="171"/>
      <c r="R24" s="118">
        <f t="shared" si="4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5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5"/>
        <v>0</v>
      </c>
      <c r="O26" s="174"/>
      <c r="P26" s="169"/>
      <c r="Q26" s="171"/>
      <c r="R26" s="118">
        <f t="shared" si="4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5"/>
        <v>0</v>
      </c>
      <c r="O27" s="174"/>
      <c r="P27" s="169"/>
      <c r="Q27" s="171"/>
      <c r="R27" s="118">
        <f t="shared" si="4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5"/>
        <v>0</v>
      </c>
      <c r="O28" s="174"/>
      <c r="P28" s="169"/>
      <c r="Q28" s="171"/>
      <c r="R28" s="118">
        <f t="shared" si="4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5"/>
        <v>0</v>
      </c>
      <c r="O29" s="174"/>
      <c r="P29" s="169"/>
      <c r="Q29" s="171"/>
      <c r="R29" s="118">
        <f t="shared" si="4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5"/>
        <v>0</v>
      </c>
      <c r="O30" s="174"/>
      <c r="P30" s="169"/>
      <c r="Q30" s="171"/>
      <c r="R30" s="118">
        <f t="shared" si="4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5"/>
        <v>0</v>
      </c>
      <c r="O31" s="174"/>
      <c r="P31" s="169"/>
      <c r="Q31" s="171"/>
      <c r="R31" s="118">
        <f t="shared" si="4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5"/>
        <v>0</v>
      </c>
      <c r="O32" s="174"/>
      <c r="P32" s="169"/>
      <c r="Q32" s="171"/>
      <c r="R32" s="118">
        <f t="shared" si="4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5"/>
        <v>0</v>
      </c>
      <c r="O33" s="174"/>
      <c r="P33" s="169"/>
      <c r="Q33" s="171"/>
      <c r="R33" s="118">
        <f t="shared" si="4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5"/>
        <v>0</v>
      </c>
      <c r="O34" s="174"/>
      <c r="P34" s="169"/>
      <c r="Q34" s="171"/>
      <c r="R34" s="118">
        <f t="shared" si="4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5"/>
        <v>0</v>
      </c>
      <c r="O35" s="174"/>
      <c r="P35" s="169"/>
      <c r="Q35" s="171"/>
      <c r="R35" s="118">
        <f t="shared" si="4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5"/>
        <v>0</v>
      </c>
      <c r="O36" s="174"/>
      <c r="P36" s="169"/>
      <c r="Q36" s="171"/>
      <c r="R36" s="118">
        <f t="shared" si="4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5"/>
        <v>0</v>
      </c>
      <c r="O37" s="174"/>
      <c r="P37" s="169"/>
      <c r="Q37" s="171"/>
      <c r="R37" s="118">
        <f t="shared" si="4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5"/>
        <v>0</v>
      </c>
      <c r="O38" s="174"/>
      <c r="P38" s="169"/>
      <c r="Q38" s="171"/>
      <c r="R38" s="118">
        <f t="shared" si="4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ref="E39" si="6">G39+H39+K39+P39</f>
        <v>0</v>
      </c>
      <c r="F39" s="115">
        <f t="shared" ref="F39" si="7">IF(F38+D39-E39&lt;0,0,F38+D39-E39)</f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ref="N39" si="8">IF(N38+K39-M39&lt;0,0,N38+K39-M39)</f>
        <v>0</v>
      </c>
      <c r="O39" s="90"/>
      <c r="P39" s="66"/>
      <c r="Q39" s="67"/>
      <c r="R39" s="118">
        <f t="shared" si="4"/>
        <v>0</v>
      </c>
      <c r="S39" s="120"/>
      <c r="T39" s="62"/>
      <c r="U39" s="68"/>
      <c r="V39" s="69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106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SUM(L9:L38)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1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8">
    <cfRule type="cellIs" dxfId="14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109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'6月'!F38</f>
        <v>0</v>
      </c>
      <c r="G8" s="55"/>
      <c r="H8" s="56"/>
      <c r="I8" s="107"/>
      <c r="J8" s="146">
        <f>'6月'!J38</f>
        <v>0</v>
      </c>
      <c r="K8" s="57"/>
      <c r="L8" s="126"/>
      <c r="M8" s="56"/>
      <c r="N8" s="147">
        <f>'6月'!N38</f>
        <v>0</v>
      </c>
      <c r="O8" s="59"/>
      <c r="P8" s="57"/>
      <c r="Q8" s="56"/>
      <c r="R8" s="148">
        <f>'6月'!R38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 t="shared" ref="N9:N39" si="3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4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si="3"/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4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>IF(N10+K11+L11-M11&lt;0,0,N10+K11+L11-M11)</f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4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4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>IF(N12+K13+L13-M13&lt;0,0,N12+K13+L13-M13)</f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4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3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4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3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4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4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4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>IF(N17+K18+L18-M18&lt;0,0,N17+K18+L18-M18)</f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4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4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4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3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4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4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4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4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4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3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4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4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>IF(N27+K28+L28-M28&lt;0,0,N27+K28+L28-M28)</f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4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>IF(N28+K29+L29-M29&lt;0,0,N28+K29+L29-M29)</f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4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4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>IF(N30+K31+L31-M31&lt;0,0,N30+K31+L31-M31)</f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4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4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4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4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4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4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4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4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2"/>
        <v>0</v>
      </c>
      <c r="K39" s="169"/>
      <c r="L39" s="170"/>
      <c r="M39" s="171"/>
      <c r="N39" s="190">
        <f t="shared" si="3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4"/>
        <v>#DIV/0!</v>
      </c>
    </row>
    <row r="40" spans="1:23" s="88" customFormat="1" ht="33.75" customHeight="1" thickBot="1">
      <c r="A40" s="72" t="s">
        <v>28</v>
      </c>
      <c r="B40" s="73" t="s">
        <v>108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1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9">
    <cfRule type="cellIs" dxfId="13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A3" sqref="A3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111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'7月'!F39</f>
        <v>0</v>
      </c>
      <c r="G8" s="55"/>
      <c r="H8" s="56"/>
      <c r="I8" s="107"/>
      <c r="J8" s="146">
        <f>'7月'!J39</f>
        <v>0</v>
      </c>
      <c r="K8" s="57"/>
      <c r="L8" s="126"/>
      <c r="M8" s="56"/>
      <c r="N8" s="147">
        <f>'7月'!N39</f>
        <v>0</v>
      </c>
      <c r="O8" s="59"/>
      <c r="P8" s="57"/>
      <c r="Q8" s="56"/>
      <c r="R8" s="148">
        <f>'7月'!R39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 t="shared" ref="N9:N39" si="3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4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si="3"/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4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3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4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4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3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4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3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4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>J14+H15-I15</f>
        <v>0</v>
      </c>
      <c r="K15" s="160"/>
      <c r="L15" s="161"/>
      <c r="M15" s="162"/>
      <c r="N15" s="190">
        <f t="shared" si="3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4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2"/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4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4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 t="shared" si="3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4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4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4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3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4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4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4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4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4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 t="shared" si="3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4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4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3"/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4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3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4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4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3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4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4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4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4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4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4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4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4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2"/>
        <v>0</v>
      </c>
      <c r="K39" s="169"/>
      <c r="L39" s="170"/>
      <c r="M39" s="171"/>
      <c r="N39" s="190">
        <f t="shared" si="3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4"/>
        <v>#DIV/0!</v>
      </c>
    </row>
    <row r="40" spans="1:23" s="88" customFormat="1" ht="33.75" customHeight="1" thickBot="1">
      <c r="A40" s="72" t="s">
        <v>28</v>
      </c>
      <c r="B40" s="73" t="s">
        <v>110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84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9">
    <cfRule type="cellIs" dxfId="12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B8" sqref="B8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113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'8月'!F39</f>
        <v>0</v>
      </c>
      <c r="G8" s="55"/>
      <c r="H8" s="56"/>
      <c r="I8" s="107"/>
      <c r="J8" s="146">
        <f>'8月'!J39</f>
        <v>0</v>
      </c>
      <c r="K8" s="57"/>
      <c r="L8" s="126"/>
      <c r="M8" s="56"/>
      <c r="N8" s="147">
        <f>'8月'!N39</f>
        <v>0</v>
      </c>
      <c r="O8" s="59"/>
      <c r="P8" s="57"/>
      <c r="Q8" s="56"/>
      <c r="R8" s="148">
        <f>'8月'!R39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8" si="0">G9+H9+K9+P9+L9</f>
        <v>0</v>
      </c>
      <c r="F9" s="115">
        <f t="shared" ref="F9:F38" si="1">F8+D9-E9</f>
        <v>0</v>
      </c>
      <c r="G9" s="154"/>
      <c r="H9" s="155"/>
      <c r="I9" s="156"/>
      <c r="J9" s="116">
        <f t="shared" ref="J9:J39" si="2">J8+H9-I9</f>
        <v>0</v>
      </c>
      <c r="K9" s="160"/>
      <c r="L9" s="161"/>
      <c r="M9" s="162"/>
      <c r="N9" s="190">
        <f t="shared" ref="N9:N38" si="3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4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si="2"/>
        <v>0</v>
      </c>
      <c r="K10" s="160"/>
      <c r="L10" s="161"/>
      <c r="M10" s="162"/>
      <c r="N10" s="190">
        <f t="shared" si="3"/>
        <v>0</v>
      </c>
      <c r="O10" s="172"/>
      <c r="P10" s="160"/>
      <c r="Q10" s="162"/>
      <c r="R10" s="118">
        <f t="shared" ref="R10:R39" si="5">IF(R9+P10-Q10&lt;0,0,R9+P10-Q10)</f>
        <v>0</v>
      </c>
      <c r="S10" s="187"/>
      <c r="T10" s="151"/>
      <c r="U10" s="177"/>
      <c r="V10" s="178"/>
      <c r="W10" s="92" t="e">
        <f t="shared" si="4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2"/>
        <v>0</v>
      </c>
      <c r="K11" s="160"/>
      <c r="L11" s="161"/>
      <c r="M11" s="162"/>
      <c r="N11" s="190">
        <f t="shared" si="3"/>
        <v>0</v>
      </c>
      <c r="O11" s="172"/>
      <c r="P11" s="160"/>
      <c r="Q11" s="162"/>
      <c r="R11" s="118">
        <f t="shared" si="5"/>
        <v>0</v>
      </c>
      <c r="S11" s="187"/>
      <c r="T11" s="151"/>
      <c r="U11" s="177"/>
      <c r="V11" s="178"/>
      <c r="W11" s="92" t="e">
        <f t="shared" si="4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2"/>
        <v>0</v>
      </c>
      <c r="K12" s="160"/>
      <c r="L12" s="161"/>
      <c r="M12" s="162"/>
      <c r="N12" s="190">
        <f t="shared" si="3"/>
        <v>0</v>
      </c>
      <c r="O12" s="172"/>
      <c r="P12" s="160"/>
      <c r="Q12" s="162"/>
      <c r="R12" s="118">
        <f t="shared" si="5"/>
        <v>0</v>
      </c>
      <c r="S12" s="187"/>
      <c r="T12" s="151"/>
      <c r="U12" s="177"/>
      <c r="V12" s="178"/>
      <c r="W12" s="92" t="e">
        <f t="shared" si="4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2"/>
        <v>0</v>
      </c>
      <c r="K13" s="160"/>
      <c r="L13" s="161"/>
      <c r="M13" s="162"/>
      <c r="N13" s="190">
        <f t="shared" si="3"/>
        <v>0</v>
      </c>
      <c r="O13" s="172"/>
      <c r="P13" s="160"/>
      <c r="Q13" s="162"/>
      <c r="R13" s="118">
        <f t="shared" si="5"/>
        <v>0</v>
      </c>
      <c r="S13" s="187"/>
      <c r="T13" s="151"/>
      <c r="U13" s="177"/>
      <c r="V13" s="178"/>
      <c r="W13" s="92" t="e">
        <f t="shared" si="4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2"/>
        <v>0</v>
      </c>
      <c r="K14" s="160"/>
      <c r="L14" s="161"/>
      <c r="M14" s="162"/>
      <c r="N14" s="190">
        <f t="shared" si="3"/>
        <v>0</v>
      </c>
      <c r="O14" s="172"/>
      <c r="P14" s="160"/>
      <c r="Q14" s="162"/>
      <c r="R14" s="118">
        <f t="shared" si="5"/>
        <v>0</v>
      </c>
      <c r="S14" s="187"/>
      <c r="T14" s="151"/>
      <c r="U14" s="177"/>
      <c r="V14" s="178"/>
      <c r="W14" s="92" t="e">
        <f t="shared" si="4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2"/>
        <v>0</v>
      </c>
      <c r="K15" s="160"/>
      <c r="L15" s="161"/>
      <c r="M15" s="162"/>
      <c r="N15" s="190">
        <f t="shared" si="3"/>
        <v>0</v>
      </c>
      <c r="O15" s="172"/>
      <c r="P15" s="160"/>
      <c r="Q15" s="162"/>
      <c r="R15" s="118">
        <f t="shared" si="5"/>
        <v>0</v>
      </c>
      <c r="S15" s="187"/>
      <c r="T15" s="151"/>
      <c r="U15" s="177"/>
      <c r="V15" s="178"/>
      <c r="W15" s="92" t="e">
        <f t="shared" si="4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>J15+H16-I16</f>
        <v>0</v>
      </c>
      <c r="K16" s="160"/>
      <c r="L16" s="161"/>
      <c r="M16" s="162"/>
      <c r="N16" s="190">
        <f t="shared" si="3"/>
        <v>0</v>
      </c>
      <c r="O16" s="172"/>
      <c r="P16" s="160"/>
      <c r="Q16" s="162"/>
      <c r="R16" s="118">
        <f t="shared" si="5"/>
        <v>0</v>
      </c>
      <c r="S16" s="187"/>
      <c r="T16" s="151"/>
      <c r="U16" s="177"/>
      <c r="V16" s="178"/>
      <c r="W16" s="92" t="e">
        <f t="shared" si="4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2"/>
        <v>0</v>
      </c>
      <c r="K17" s="160"/>
      <c r="L17" s="161"/>
      <c r="M17" s="162"/>
      <c r="N17" s="190">
        <f t="shared" si="3"/>
        <v>0</v>
      </c>
      <c r="O17" s="172"/>
      <c r="P17" s="160"/>
      <c r="Q17" s="162"/>
      <c r="R17" s="118">
        <f t="shared" si="5"/>
        <v>0</v>
      </c>
      <c r="S17" s="187"/>
      <c r="T17" s="151"/>
      <c r="U17" s="177"/>
      <c r="V17" s="178"/>
      <c r="W17" s="92" t="e">
        <f t="shared" si="4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2"/>
        <v>0</v>
      </c>
      <c r="K18" s="169"/>
      <c r="L18" s="170"/>
      <c r="M18" s="171"/>
      <c r="N18" s="190">
        <f>IF(N17+K18+L18-M18&lt;0,0,N17+K18+L18-M18)</f>
        <v>0</v>
      </c>
      <c r="O18" s="174"/>
      <c r="P18" s="169"/>
      <c r="Q18" s="171"/>
      <c r="R18" s="118">
        <f t="shared" si="5"/>
        <v>0</v>
      </c>
      <c r="S18" s="187"/>
      <c r="T18" s="152"/>
      <c r="U18" s="182"/>
      <c r="V18" s="183"/>
      <c r="W18" s="92" t="e">
        <f t="shared" si="4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2"/>
        <v>0</v>
      </c>
      <c r="K19" s="169"/>
      <c r="L19" s="170"/>
      <c r="M19" s="171"/>
      <c r="N19" s="190">
        <f t="shared" si="3"/>
        <v>0</v>
      </c>
      <c r="O19" s="174"/>
      <c r="P19" s="169"/>
      <c r="Q19" s="171"/>
      <c r="R19" s="118">
        <f t="shared" si="5"/>
        <v>0</v>
      </c>
      <c r="S19" s="187"/>
      <c r="T19" s="152"/>
      <c r="U19" s="182"/>
      <c r="V19" s="183"/>
      <c r="W19" s="92" t="e">
        <f t="shared" si="4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2"/>
        <v>0</v>
      </c>
      <c r="K20" s="169"/>
      <c r="L20" s="170"/>
      <c r="M20" s="171"/>
      <c r="N20" s="190">
        <f t="shared" si="3"/>
        <v>0</v>
      </c>
      <c r="O20" s="174"/>
      <c r="P20" s="169"/>
      <c r="Q20" s="171"/>
      <c r="R20" s="118">
        <f t="shared" si="5"/>
        <v>0</v>
      </c>
      <c r="S20" s="187"/>
      <c r="T20" s="152"/>
      <c r="U20" s="182"/>
      <c r="V20" s="183"/>
      <c r="W20" s="92" t="e">
        <f t="shared" si="4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2"/>
        <v>0</v>
      </c>
      <c r="K21" s="169"/>
      <c r="L21" s="170"/>
      <c r="M21" s="171"/>
      <c r="N21" s="190">
        <f t="shared" si="3"/>
        <v>0</v>
      </c>
      <c r="O21" s="174"/>
      <c r="P21" s="169"/>
      <c r="Q21" s="171"/>
      <c r="R21" s="118">
        <f t="shared" si="5"/>
        <v>0</v>
      </c>
      <c r="S21" s="187"/>
      <c r="T21" s="152"/>
      <c r="U21" s="182"/>
      <c r="V21" s="183"/>
      <c r="W21" s="92" t="e">
        <f t="shared" si="4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2"/>
        <v>0</v>
      </c>
      <c r="K22" s="169"/>
      <c r="L22" s="170"/>
      <c r="M22" s="171"/>
      <c r="N22" s="190">
        <f t="shared" si="3"/>
        <v>0</v>
      </c>
      <c r="O22" s="174"/>
      <c r="P22" s="169"/>
      <c r="Q22" s="171"/>
      <c r="R22" s="118">
        <f t="shared" si="5"/>
        <v>0</v>
      </c>
      <c r="S22" s="187"/>
      <c r="T22" s="152"/>
      <c r="U22" s="182"/>
      <c r="V22" s="183"/>
      <c r="W22" s="92" t="e">
        <f t="shared" si="4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2"/>
        <v>0</v>
      </c>
      <c r="K23" s="169"/>
      <c r="L23" s="170"/>
      <c r="M23" s="171"/>
      <c r="N23" s="190">
        <f t="shared" si="3"/>
        <v>0</v>
      </c>
      <c r="O23" s="174"/>
      <c r="P23" s="169"/>
      <c r="Q23" s="171"/>
      <c r="R23" s="118">
        <f t="shared" si="5"/>
        <v>0</v>
      </c>
      <c r="S23" s="187"/>
      <c r="T23" s="152"/>
      <c r="U23" s="182"/>
      <c r="V23" s="183"/>
      <c r="W23" s="92" t="e">
        <f t="shared" si="4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2"/>
        <v>0</v>
      </c>
      <c r="K24" s="169"/>
      <c r="L24" s="170"/>
      <c r="M24" s="171"/>
      <c r="N24" s="190">
        <f t="shared" si="3"/>
        <v>0</v>
      </c>
      <c r="O24" s="174"/>
      <c r="P24" s="169"/>
      <c r="Q24" s="171"/>
      <c r="R24" s="118">
        <f t="shared" si="5"/>
        <v>0</v>
      </c>
      <c r="S24" s="187"/>
      <c r="T24" s="152"/>
      <c r="U24" s="182"/>
      <c r="V24" s="183"/>
      <c r="W24" s="92" t="e">
        <f t="shared" si="4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2"/>
        <v>0</v>
      </c>
      <c r="K25" s="169"/>
      <c r="L25" s="170"/>
      <c r="M25" s="171"/>
      <c r="N25" s="190">
        <f t="shared" si="3"/>
        <v>0</v>
      </c>
      <c r="O25" s="174"/>
      <c r="P25" s="169"/>
      <c r="Q25" s="171"/>
      <c r="R25" s="118">
        <f>IF(R24+P25-Q25&lt;0,0,R24+P25-Q25)</f>
        <v>0</v>
      </c>
      <c r="S25" s="187"/>
      <c r="T25" s="152"/>
      <c r="U25" s="182"/>
      <c r="V25" s="183"/>
      <c r="W25" s="92" t="e">
        <f t="shared" si="4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2"/>
        <v>0</v>
      </c>
      <c r="K26" s="169"/>
      <c r="L26" s="170"/>
      <c r="M26" s="171"/>
      <c r="N26" s="190">
        <f>IF(N25+K26+L26-M26&lt;0,0,N25+K26+L26-M26)</f>
        <v>0</v>
      </c>
      <c r="O26" s="174"/>
      <c r="P26" s="169"/>
      <c r="Q26" s="171"/>
      <c r="R26" s="118">
        <f t="shared" si="5"/>
        <v>0</v>
      </c>
      <c r="S26" s="187"/>
      <c r="T26" s="152"/>
      <c r="U26" s="182"/>
      <c r="V26" s="183"/>
      <c r="W26" s="92" t="e">
        <f t="shared" si="4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2"/>
        <v>0</v>
      </c>
      <c r="K27" s="169"/>
      <c r="L27" s="170"/>
      <c r="M27" s="171"/>
      <c r="N27" s="190">
        <f t="shared" si="3"/>
        <v>0</v>
      </c>
      <c r="O27" s="174"/>
      <c r="P27" s="169"/>
      <c r="Q27" s="171"/>
      <c r="R27" s="118">
        <f t="shared" si="5"/>
        <v>0</v>
      </c>
      <c r="S27" s="187"/>
      <c r="T27" s="152"/>
      <c r="U27" s="182"/>
      <c r="V27" s="183"/>
      <c r="W27" s="92" t="e">
        <f t="shared" si="4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2"/>
        <v>0</v>
      </c>
      <c r="K28" s="169"/>
      <c r="L28" s="170"/>
      <c r="M28" s="171"/>
      <c r="N28" s="190">
        <f t="shared" si="3"/>
        <v>0</v>
      </c>
      <c r="O28" s="174"/>
      <c r="P28" s="169"/>
      <c r="Q28" s="171"/>
      <c r="R28" s="118">
        <f t="shared" si="5"/>
        <v>0</v>
      </c>
      <c r="S28" s="187"/>
      <c r="T28" s="152"/>
      <c r="U28" s="182"/>
      <c r="V28" s="183"/>
      <c r="W28" s="92" t="e">
        <f t="shared" si="4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2"/>
        <v>0</v>
      </c>
      <c r="K29" s="169"/>
      <c r="L29" s="170"/>
      <c r="M29" s="171"/>
      <c r="N29" s="190">
        <f t="shared" si="3"/>
        <v>0</v>
      </c>
      <c r="O29" s="174"/>
      <c r="P29" s="169"/>
      <c r="Q29" s="171"/>
      <c r="R29" s="118">
        <f t="shared" si="5"/>
        <v>0</v>
      </c>
      <c r="S29" s="187"/>
      <c r="T29" s="152"/>
      <c r="U29" s="182"/>
      <c r="V29" s="183"/>
      <c r="W29" s="92" t="e">
        <f t="shared" si="4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2"/>
        <v>0</v>
      </c>
      <c r="K30" s="169"/>
      <c r="L30" s="170"/>
      <c r="M30" s="171"/>
      <c r="N30" s="190">
        <f t="shared" si="3"/>
        <v>0</v>
      </c>
      <c r="O30" s="174"/>
      <c r="P30" s="169"/>
      <c r="Q30" s="171"/>
      <c r="R30" s="118">
        <f t="shared" si="5"/>
        <v>0</v>
      </c>
      <c r="S30" s="187"/>
      <c r="T30" s="152"/>
      <c r="U30" s="182"/>
      <c r="V30" s="183"/>
      <c r="W30" s="92" t="e">
        <f t="shared" si="4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2"/>
        <v>0</v>
      </c>
      <c r="K31" s="169"/>
      <c r="L31" s="170"/>
      <c r="M31" s="171"/>
      <c r="N31" s="190">
        <f t="shared" si="3"/>
        <v>0</v>
      </c>
      <c r="O31" s="174"/>
      <c r="P31" s="169"/>
      <c r="Q31" s="171"/>
      <c r="R31" s="118">
        <f t="shared" si="5"/>
        <v>0</v>
      </c>
      <c r="S31" s="187"/>
      <c r="T31" s="152"/>
      <c r="U31" s="182"/>
      <c r="V31" s="183"/>
      <c r="W31" s="92" t="e">
        <f t="shared" si="4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2"/>
        <v>0</v>
      </c>
      <c r="K32" s="169"/>
      <c r="L32" s="170"/>
      <c r="M32" s="171"/>
      <c r="N32" s="190">
        <f t="shared" si="3"/>
        <v>0</v>
      </c>
      <c r="O32" s="174"/>
      <c r="P32" s="169"/>
      <c r="Q32" s="171"/>
      <c r="R32" s="118">
        <f t="shared" si="5"/>
        <v>0</v>
      </c>
      <c r="S32" s="187"/>
      <c r="T32" s="152"/>
      <c r="U32" s="182"/>
      <c r="V32" s="183"/>
      <c r="W32" s="92" t="e">
        <f t="shared" si="4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2"/>
        <v>0</v>
      </c>
      <c r="K33" s="169"/>
      <c r="L33" s="170"/>
      <c r="M33" s="171"/>
      <c r="N33" s="190">
        <f t="shared" si="3"/>
        <v>0</v>
      </c>
      <c r="O33" s="174"/>
      <c r="P33" s="169"/>
      <c r="Q33" s="171"/>
      <c r="R33" s="118">
        <f t="shared" si="5"/>
        <v>0</v>
      </c>
      <c r="S33" s="187"/>
      <c r="T33" s="152"/>
      <c r="U33" s="182"/>
      <c r="V33" s="183"/>
      <c r="W33" s="92" t="e">
        <f t="shared" si="4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2"/>
        <v>0</v>
      </c>
      <c r="K34" s="169"/>
      <c r="L34" s="170"/>
      <c r="M34" s="171"/>
      <c r="N34" s="190">
        <f t="shared" si="3"/>
        <v>0</v>
      </c>
      <c r="O34" s="174"/>
      <c r="P34" s="169"/>
      <c r="Q34" s="171"/>
      <c r="R34" s="118">
        <f t="shared" si="5"/>
        <v>0</v>
      </c>
      <c r="S34" s="187"/>
      <c r="T34" s="152"/>
      <c r="U34" s="182"/>
      <c r="V34" s="183"/>
      <c r="W34" s="92" t="e">
        <f t="shared" si="4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2"/>
        <v>0</v>
      </c>
      <c r="K35" s="169"/>
      <c r="L35" s="170"/>
      <c r="M35" s="171"/>
      <c r="N35" s="190">
        <f t="shared" si="3"/>
        <v>0</v>
      </c>
      <c r="O35" s="174"/>
      <c r="P35" s="169"/>
      <c r="Q35" s="171"/>
      <c r="R35" s="118">
        <f t="shared" si="5"/>
        <v>0</v>
      </c>
      <c r="S35" s="187"/>
      <c r="T35" s="152"/>
      <c r="U35" s="182"/>
      <c r="V35" s="183"/>
      <c r="W35" s="92" t="e">
        <f t="shared" si="4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2"/>
        <v>0</v>
      </c>
      <c r="K36" s="169"/>
      <c r="L36" s="170"/>
      <c r="M36" s="171"/>
      <c r="N36" s="190">
        <f t="shared" si="3"/>
        <v>0</v>
      </c>
      <c r="O36" s="174"/>
      <c r="P36" s="169"/>
      <c r="Q36" s="171"/>
      <c r="R36" s="118">
        <f t="shared" si="5"/>
        <v>0</v>
      </c>
      <c r="S36" s="187"/>
      <c r="T36" s="152"/>
      <c r="U36" s="182"/>
      <c r="V36" s="183"/>
      <c r="W36" s="92" t="e">
        <f t="shared" si="4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2"/>
        <v>0</v>
      </c>
      <c r="K37" s="169"/>
      <c r="L37" s="170"/>
      <c r="M37" s="171"/>
      <c r="N37" s="190">
        <f t="shared" si="3"/>
        <v>0</v>
      </c>
      <c r="O37" s="174"/>
      <c r="P37" s="169"/>
      <c r="Q37" s="171"/>
      <c r="R37" s="118">
        <f t="shared" si="5"/>
        <v>0</v>
      </c>
      <c r="S37" s="187"/>
      <c r="T37" s="152"/>
      <c r="U37" s="182"/>
      <c r="V37" s="183"/>
      <c r="W37" s="92" t="e">
        <f t="shared" si="4"/>
        <v>#DIV/0!</v>
      </c>
    </row>
    <row r="38" spans="1:23" ht="29.25" customHeight="1" thickBo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2"/>
        <v>0</v>
      </c>
      <c r="K38" s="169"/>
      <c r="L38" s="170"/>
      <c r="M38" s="171"/>
      <c r="N38" s="190">
        <f t="shared" si="3"/>
        <v>0</v>
      </c>
      <c r="O38" s="174"/>
      <c r="P38" s="169"/>
      <c r="Q38" s="171"/>
      <c r="R38" s="118">
        <f t="shared" si="5"/>
        <v>0</v>
      </c>
      <c r="S38" s="187"/>
      <c r="T38" s="152"/>
      <c r="U38" s="182"/>
      <c r="V38" s="183"/>
      <c r="W38" s="92" t="e">
        <f t="shared" si="4"/>
        <v>#DIV/0!</v>
      </c>
    </row>
    <row r="39" spans="1:23" ht="29.25" hidden="1" customHeight="1" thickBot="1">
      <c r="A39" s="37" t="s">
        <v>94</v>
      </c>
      <c r="B39" s="119"/>
      <c r="C39" s="70"/>
      <c r="D39" s="71"/>
      <c r="E39" s="114">
        <f t="shared" ref="E39" si="6">G39+H39+K39+P39</f>
        <v>0</v>
      </c>
      <c r="F39" s="115">
        <f t="shared" ref="F39" si="7">IF(F38+D39-E39&lt;0,0,F38+D39-E39)</f>
        <v>0</v>
      </c>
      <c r="G39" s="63"/>
      <c r="H39" s="64"/>
      <c r="I39" s="65"/>
      <c r="J39" s="116">
        <f t="shared" si="2"/>
        <v>0</v>
      </c>
      <c r="K39" s="66"/>
      <c r="L39" s="122"/>
      <c r="M39" s="67"/>
      <c r="N39" s="117">
        <f t="shared" ref="N39" si="8">IF(N38+K39-M39&lt;0,0,N38+K39-M39)</f>
        <v>0</v>
      </c>
      <c r="O39" s="90"/>
      <c r="P39" s="66"/>
      <c r="Q39" s="67"/>
      <c r="R39" s="118">
        <f t="shared" si="5"/>
        <v>0</v>
      </c>
      <c r="S39" s="120"/>
      <c r="T39" s="62"/>
      <c r="U39" s="68"/>
      <c r="V39" s="69"/>
      <c r="W39" s="92" t="e">
        <f t="shared" si="4"/>
        <v>#DIV/0!</v>
      </c>
    </row>
    <row r="40" spans="1:23" s="88" customFormat="1" ht="33.75" customHeight="1" thickBot="1">
      <c r="A40" s="72" t="s">
        <v>28</v>
      </c>
      <c r="B40" s="73" t="s">
        <v>112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SUM(L9:L38)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4"/>
      <c r="S40" s="84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10" t="e">
        <f>P40/E40</f>
        <v>#DIV/0!</v>
      </c>
      <c r="S41" s="13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A5:A7"/>
    <mergeCell ref="B5:B7"/>
    <mergeCell ref="D5:D7"/>
    <mergeCell ref="E5:E7"/>
    <mergeCell ref="P6:P7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</mergeCells>
  <phoneticPr fontId="2"/>
  <conditionalFormatting sqref="E8:F38">
    <cfRule type="cellIs" dxfId="11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紙容器事業部(2014/03)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51"/>
  <sheetViews>
    <sheetView view="pageBreakPreview" zoomScale="60" zoomScaleNormal="70" workbookViewId="0">
      <pane xSplit="1" ySplit="7" topLeftCell="B8" activePane="bottomRight" state="frozen"/>
      <selection activeCell="D60" sqref="D60"/>
      <selection pane="topRight" activeCell="D60" sqref="D60"/>
      <selection pane="bottomLeft" activeCell="D60" sqref="D60"/>
      <selection pane="bottomRight" activeCell="B9" sqref="B9"/>
    </sheetView>
  </sheetViews>
  <sheetFormatPr defaultRowHeight="13.5"/>
  <cols>
    <col min="1" max="1" width="12.375" style="2" customWidth="1"/>
    <col min="2" max="2" width="36.375" style="2" customWidth="1"/>
    <col min="3" max="12" width="11.125" style="2" customWidth="1"/>
    <col min="13" max="13" width="13.5" style="2" customWidth="1"/>
    <col min="14" max="14" width="11.125" style="2" customWidth="1"/>
    <col min="15" max="15" width="24.125" style="2" customWidth="1"/>
    <col min="16" max="17" width="12.5" style="2" customWidth="1"/>
    <col min="18" max="19" width="11.125" style="2" customWidth="1"/>
    <col min="20" max="20" width="15.625" style="2" customWidth="1"/>
    <col min="21" max="22" width="5.875" style="2" customWidth="1"/>
    <col min="23" max="23" width="9.25" style="49" customWidth="1"/>
    <col min="24" max="16384" width="9" style="2"/>
  </cols>
  <sheetData>
    <row r="1" spans="1:23" ht="21.75" thickBot="1">
      <c r="A1" s="48" t="s">
        <v>158</v>
      </c>
      <c r="E1" s="100" t="s">
        <v>147</v>
      </c>
      <c r="F1" s="100"/>
      <c r="G1" s="48" t="s">
        <v>115</v>
      </c>
      <c r="P1" s="315" t="s">
        <v>138</v>
      </c>
      <c r="Q1" s="316"/>
      <c r="R1" s="345">
        <f>設定!B3</f>
        <v>0</v>
      </c>
      <c r="S1" s="346"/>
      <c r="T1" s="346"/>
      <c r="U1" s="346"/>
      <c r="V1" s="346"/>
      <c r="W1" s="347"/>
    </row>
    <row r="2" spans="1:23" ht="24" customHeight="1" thickBot="1">
      <c r="A2" s="48" t="s">
        <v>100</v>
      </c>
      <c r="P2" s="315" t="s">
        <v>0</v>
      </c>
      <c r="Q2" s="316"/>
      <c r="R2" s="345">
        <f>設定!B4</f>
        <v>0</v>
      </c>
      <c r="S2" s="346"/>
      <c r="T2" s="346"/>
      <c r="U2" s="346"/>
      <c r="V2" s="346"/>
      <c r="W2" s="347"/>
    </row>
    <row r="3" spans="1:23" ht="24" customHeight="1" thickBot="1">
      <c r="M3" s="4"/>
      <c r="P3" s="278" t="s">
        <v>1</v>
      </c>
      <c r="Q3" s="320"/>
      <c r="R3" s="345">
        <f>設定!B5</f>
        <v>0</v>
      </c>
      <c r="S3" s="346"/>
      <c r="T3" s="346"/>
      <c r="U3" s="346"/>
      <c r="V3" s="346"/>
      <c r="W3" s="347"/>
    </row>
    <row r="4" spans="1:23" ht="21.75" customHeight="1" thickBot="1">
      <c r="C4" s="5" t="s">
        <v>2</v>
      </c>
      <c r="M4" s="4"/>
      <c r="T4" s="6" t="s">
        <v>3</v>
      </c>
    </row>
    <row r="5" spans="1:23" ht="22.5" customHeight="1">
      <c r="A5" s="325" t="s">
        <v>63</v>
      </c>
      <c r="B5" s="282" t="s">
        <v>101</v>
      </c>
      <c r="C5" s="293" t="s">
        <v>4</v>
      </c>
      <c r="D5" s="282" t="s">
        <v>56</v>
      </c>
      <c r="E5" s="282" t="s">
        <v>5</v>
      </c>
      <c r="F5" s="282" t="s">
        <v>103</v>
      </c>
      <c r="G5" s="313" t="s">
        <v>6</v>
      </c>
      <c r="H5" s="314"/>
      <c r="I5" s="314"/>
      <c r="J5" s="314"/>
      <c r="K5" s="7" t="s">
        <v>7</v>
      </c>
      <c r="L5" s="7"/>
      <c r="M5" s="7"/>
      <c r="N5" s="7"/>
      <c r="O5" s="8"/>
      <c r="P5" s="7" t="s">
        <v>8</v>
      </c>
      <c r="Q5" s="129"/>
      <c r="R5" s="129"/>
      <c r="S5" s="129"/>
      <c r="T5" s="282" t="s">
        <v>57</v>
      </c>
      <c r="U5" s="333" t="s">
        <v>9</v>
      </c>
      <c r="V5" s="334"/>
      <c r="W5" s="335"/>
    </row>
    <row r="6" spans="1:23" ht="18" customHeight="1">
      <c r="A6" s="285"/>
      <c r="B6" s="285"/>
      <c r="C6" s="294"/>
      <c r="D6" s="283"/>
      <c r="E6" s="285"/>
      <c r="F6" s="285"/>
      <c r="G6" s="298" t="s">
        <v>10</v>
      </c>
      <c r="H6" s="300" t="s">
        <v>11</v>
      </c>
      <c r="I6" s="9"/>
      <c r="J6" s="10"/>
      <c r="K6" s="343" t="s">
        <v>148</v>
      </c>
      <c r="L6" s="344"/>
      <c r="M6" s="331" t="s">
        <v>15</v>
      </c>
      <c r="N6" s="331"/>
      <c r="O6" s="342"/>
      <c r="P6" s="298" t="s">
        <v>16</v>
      </c>
      <c r="Q6" s="336" t="s">
        <v>17</v>
      </c>
      <c r="R6" s="337"/>
      <c r="S6" s="341"/>
      <c r="T6" s="283"/>
      <c r="U6" s="339" t="s">
        <v>18</v>
      </c>
      <c r="V6" s="321" t="s">
        <v>19</v>
      </c>
      <c r="W6" s="323" t="s">
        <v>20</v>
      </c>
    </row>
    <row r="7" spans="1:23" ht="58.5" customHeight="1" thickBot="1">
      <c r="A7" s="286"/>
      <c r="B7" s="286"/>
      <c r="C7" s="295"/>
      <c r="D7" s="284"/>
      <c r="E7" s="286"/>
      <c r="F7" s="286"/>
      <c r="G7" s="299"/>
      <c r="H7" s="301"/>
      <c r="I7" s="11" t="s">
        <v>21</v>
      </c>
      <c r="J7" s="12" t="s">
        <v>22</v>
      </c>
      <c r="K7" s="128" t="s">
        <v>150</v>
      </c>
      <c r="L7" s="144" t="s">
        <v>151</v>
      </c>
      <c r="M7" s="13" t="s">
        <v>23</v>
      </c>
      <c r="N7" s="14" t="s">
        <v>24</v>
      </c>
      <c r="O7" s="15" t="s">
        <v>25</v>
      </c>
      <c r="P7" s="299"/>
      <c r="Q7" s="131" t="s">
        <v>26</v>
      </c>
      <c r="R7" s="14" t="s">
        <v>58</v>
      </c>
      <c r="S7" s="133" t="s">
        <v>149</v>
      </c>
      <c r="T7" s="284"/>
      <c r="U7" s="340"/>
      <c r="V7" s="322"/>
      <c r="W7" s="324"/>
    </row>
    <row r="8" spans="1:23" ht="29.25" customHeight="1">
      <c r="A8" s="36" t="s">
        <v>27</v>
      </c>
      <c r="B8" s="38"/>
      <c r="C8" s="53"/>
      <c r="D8" s="54"/>
      <c r="E8" s="54"/>
      <c r="F8" s="115">
        <f>'9月'!F38</f>
        <v>0</v>
      </c>
      <c r="G8" s="55"/>
      <c r="H8" s="56"/>
      <c r="I8" s="107"/>
      <c r="J8" s="146">
        <f>'9月'!J38</f>
        <v>0</v>
      </c>
      <c r="K8" s="57"/>
      <c r="L8" s="126"/>
      <c r="M8" s="56"/>
      <c r="N8" s="147">
        <f>'9月'!N38</f>
        <v>0</v>
      </c>
      <c r="O8" s="59"/>
      <c r="P8" s="57"/>
      <c r="Q8" s="56"/>
      <c r="R8" s="148">
        <f>'9月'!R38</f>
        <v>0</v>
      </c>
      <c r="S8" s="121"/>
      <c r="T8" s="54"/>
      <c r="U8" s="57"/>
      <c r="V8" s="60"/>
      <c r="W8" s="91"/>
    </row>
    <row r="9" spans="1:23" ht="29.25" customHeight="1">
      <c r="A9" s="37" t="s">
        <v>64</v>
      </c>
      <c r="B9" s="150"/>
      <c r="C9" s="151"/>
      <c r="D9" s="151"/>
      <c r="E9" s="114">
        <f t="shared" ref="E9:E39" si="0">G9+H9+K9+P9+L9</f>
        <v>0</v>
      </c>
      <c r="F9" s="115">
        <f t="shared" ref="F9:F39" si="1">F8+D9-E9</f>
        <v>0</v>
      </c>
      <c r="G9" s="154"/>
      <c r="H9" s="155"/>
      <c r="I9" s="156"/>
      <c r="J9" s="116">
        <f>J8+H9-I9</f>
        <v>0</v>
      </c>
      <c r="K9" s="160"/>
      <c r="L9" s="161"/>
      <c r="M9" s="162"/>
      <c r="N9" s="190">
        <f t="shared" ref="N9:N39" si="2">IF(N8+K9+L9-M9&lt;0,0,N8+K9+L9-M9)</f>
        <v>0</v>
      </c>
      <c r="O9" s="172"/>
      <c r="P9" s="160"/>
      <c r="Q9" s="162"/>
      <c r="R9" s="118">
        <f>IF(R8+P9-Q9&lt;0,0,R8+P9-Q9)</f>
        <v>0</v>
      </c>
      <c r="S9" s="187"/>
      <c r="T9" s="151"/>
      <c r="U9" s="177"/>
      <c r="V9" s="178"/>
      <c r="W9" s="92" t="e">
        <f t="shared" ref="W9:W39" si="3">E9/U9/V9</f>
        <v>#DIV/0!</v>
      </c>
    </row>
    <row r="10" spans="1:23" ht="29.25" customHeight="1">
      <c r="A10" s="37" t="s">
        <v>65</v>
      </c>
      <c r="B10" s="150"/>
      <c r="C10" s="151"/>
      <c r="D10" s="151"/>
      <c r="E10" s="114">
        <f t="shared" si="0"/>
        <v>0</v>
      </c>
      <c r="F10" s="115">
        <f t="shared" si="1"/>
        <v>0</v>
      </c>
      <c r="G10" s="154"/>
      <c r="H10" s="155"/>
      <c r="I10" s="156"/>
      <c r="J10" s="116">
        <f t="shared" ref="J10:J39" si="4">J9+H10-I10</f>
        <v>0</v>
      </c>
      <c r="K10" s="160"/>
      <c r="L10" s="161"/>
      <c r="M10" s="162"/>
      <c r="N10" s="190">
        <f t="shared" si="2"/>
        <v>0</v>
      </c>
      <c r="O10" s="172"/>
      <c r="P10" s="160"/>
      <c r="Q10" s="162"/>
      <c r="R10" s="118">
        <f t="shared" ref="R10:R39" si="5">IF(R9+P10-Q10&lt;0,0,R9+P10-Q10)</f>
        <v>0</v>
      </c>
      <c r="S10" s="188"/>
      <c r="T10" s="151"/>
      <c r="U10" s="177"/>
      <c r="V10" s="178"/>
      <c r="W10" s="92" t="e">
        <f t="shared" si="3"/>
        <v>#DIV/0!</v>
      </c>
    </row>
    <row r="11" spans="1:23" ht="29.25" customHeight="1">
      <c r="A11" s="37" t="s">
        <v>66</v>
      </c>
      <c r="B11" s="150"/>
      <c r="C11" s="151"/>
      <c r="D11" s="151"/>
      <c r="E11" s="114">
        <f t="shared" si="0"/>
        <v>0</v>
      </c>
      <c r="F11" s="115">
        <f t="shared" si="1"/>
        <v>0</v>
      </c>
      <c r="G11" s="154"/>
      <c r="H11" s="155"/>
      <c r="I11" s="156"/>
      <c r="J11" s="116">
        <f t="shared" si="4"/>
        <v>0</v>
      </c>
      <c r="K11" s="160"/>
      <c r="L11" s="161"/>
      <c r="M11" s="162"/>
      <c r="N11" s="190">
        <f t="shared" si="2"/>
        <v>0</v>
      </c>
      <c r="O11" s="172"/>
      <c r="P11" s="160"/>
      <c r="Q11" s="162"/>
      <c r="R11" s="118">
        <f t="shared" si="5"/>
        <v>0</v>
      </c>
      <c r="S11" s="188"/>
      <c r="T11" s="151"/>
      <c r="U11" s="177"/>
      <c r="V11" s="178"/>
      <c r="W11" s="92" t="e">
        <f t="shared" si="3"/>
        <v>#DIV/0!</v>
      </c>
    </row>
    <row r="12" spans="1:23" ht="29.25" customHeight="1">
      <c r="A12" s="37" t="s">
        <v>67</v>
      </c>
      <c r="B12" s="150"/>
      <c r="C12" s="151"/>
      <c r="D12" s="151"/>
      <c r="E12" s="114">
        <f t="shared" si="0"/>
        <v>0</v>
      </c>
      <c r="F12" s="115">
        <f t="shared" si="1"/>
        <v>0</v>
      </c>
      <c r="G12" s="154"/>
      <c r="H12" s="155"/>
      <c r="I12" s="156"/>
      <c r="J12" s="116">
        <f t="shared" si="4"/>
        <v>0</v>
      </c>
      <c r="K12" s="160"/>
      <c r="L12" s="161"/>
      <c r="M12" s="162"/>
      <c r="N12" s="190">
        <f t="shared" si="2"/>
        <v>0</v>
      </c>
      <c r="O12" s="172"/>
      <c r="P12" s="160"/>
      <c r="Q12" s="162"/>
      <c r="R12" s="118">
        <f t="shared" si="5"/>
        <v>0</v>
      </c>
      <c r="S12" s="188"/>
      <c r="T12" s="151"/>
      <c r="U12" s="177"/>
      <c r="V12" s="178"/>
      <c r="W12" s="92" t="e">
        <f t="shared" si="3"/>
        <v>#DIV/0!</v>
      </c>
    </row>
    <row r="13" spans="1:23" ht="29.25" customHeight="1">
      <c r="A13" s="37" t="s">
        <v>68</v>
      </c>
      <c r="B13" s="150"/>
      <c r="C13" s="151"/>
      <c r="D13" s="151"/>
      <c r="E13" s="114">
        <f t="shared" si="0"/>
        <v>0</v>
      </c>
      <c r="F13" s="115">
        <f t="shared" si="1"/>
        <v>0</v>
      </c>
      <c r="G13" s="154"/>
      <c r="H13" s="155"/>
      <c r="I13" s="156"/>
      <c r="J13" s="116">
        <f t="shared" si="4"/>
        <v>0</v>
      </c>
      <c r="K13" s="160"/>
      <c r="L13" s="161"/>
      <c r="M13" s="162"/>
      <c r="N13" s="190">
        <f t="shared" si="2"/>
        <v>0</v>
      </c>
      <c r="O13" s="172"/>
      <c r="P13" s="160"/>
      <c r="Q13" s="162"/>
      <c r="R13" s="118">
        <f t="shared" si="5"/>
        <v>0</v>
      </c>
      <c r="S13" s="188"/>
      <c r="T13" s="151"/>
      <c r="U13" s="177"/>
      <c r="V13" s="178"/>
      <c r="W13" s="92" t="e">
        <f t="shared" si="3"/>
        <v>#DIV/0!</v>
      </c>
    </row>
    <row r="14" spans="1:23" ht="29.25" customHeight="1">
      <c r="A14" s="37" t="s">
        <v>69</v>
      </c>
      <c r="B14" s="150"/>
      <c r="C14" s="151"/>
      <c r="D14" s="151"/>
      <c r="E14" s="114">
        <f t="shared" si="0"/>
        <v>0</v>
      </c>
      <c r="F14" s="115">
        <f t="shared" si="1"/>
        <v>0</v>
      </c>
      <c r="G14" s="154"/>
      <c r="H14" s="155"/>
      <c r="I14" s="156"/>
      <c r="J14" s="116">
        <f t="shared" si="4"/>
        <v>0</v>
      </c>
      <c r="K14" s="160"/>
      <c r="L14" s="161"/>
      <c r="M14" s="162"/>
      <c r="N14" s="190">
        <f t="shared" si="2"/>
        <v>0</v>
      </c>
      <c r="O14" s="172"/>
      <c r="P14" s="160"/>
      <c r="Q14" s="162"/>
      <c r="R14" s="118">
        <f t="shared" si="5"/>
        <v>0</v>
      </c>
      <c r="S14" s="188"/>
      <c r="T14" s="151"/>
      <c r="U14" s="177"/>
      <c r="V14" s="178"/>
      <c r="W14" s="92" t="e">
        <f t="shared" si="3"/>
        <v>#DIV/0!</v>
      </c>
    </row>
    <row r="15" spans="1:23" ht="29.25" customHeight="1">
      <c r="A15" s="37" t="s">
        <v>70</v>
      </c>
      <c r="B15" s="150"/>
      <c r="C15" s="151"/>
      <c r="D15" s="152"/>
      <c r="E15" s="114">
        <f t="shared" si="0"/>
        <v>0</v>
      </c>
      <c r="F15" s="115">
        <f t="shared" si="1"/>
        <v>0</v>
      </c>
      <c r="G15" s="154"/>
      <c r="H15" s="155"/>
      <c r="I15" s="156"/>
      <c r="J15" s="116">
        <f t="shared" si="4"/>
        <v>0</v>
      </c>
      <c r="K15" s="160"/>
      <c r="L15" s="161"/>
      <c r="M15" s="162"/>
      <c r="N15" s="190">
        <f t="shared" si="2"/>
        <v>0</v>
      </c>
      <c r="O15" s="172"/>
      <c r="P15" s="160"/>
      <c r="Q15" s="162"/>
      <c r="R15" s="118">
        <f t="shared" si="5"/>
        <v>0</v>
      </c>
      <c r="S15" s="188"/>
      <c r="T15" s="151"/>
      <c r="U15" s="177"/>
      <c r="V15" s="178"/>
      <c r="W15" s="92" t="e">
        <f t="shared" si="3"/>
        <v>#DIV/0!</v>
      </c>
    </row>
    <row r="16" spans="1:23" ht="29.25" customHeight="1">
      <c r="A16" s="37" t="s">
        <v>71</v>
      </c>
      <c r="B16" s="150"/>
      <c r="C16" s="151"/>
      <c r="D16" s="152"/>
      <c r="E16" s="114">
        <f t="shared" si="0"/>
        <v>0</v>
      </c>
      <c r="F16" s="115">
        <f t="shared" si="1"/>
        <v>0</v>
      </c>
      <c r="G16" s="154"/>
      <c r="H16" s="155"/>
      <c r="I16" s="156"/>
      <c r="J16" s="116">
        <f t="shared" si="4"/>
        <v>0</v>
      </c>
      <c r="K16" s="160"/>
      <c r="L16" s="161"/>
      <c r="M16" s="162"/>
      <c r="N16" s="190">
        <f t="shared" si="2"/>
        <v>0</v>
      </c>
      <c r="O16" s="172"/>
      <c r="P16" s="160"/>
      <c r="Q16" s="162"/>
      <c r="R16" s="118">
        <f t="shared" si="5"/>
        <v>0</v>
      </c>
      <c r="S16" s="188"/>
      <c r="T16" s="151"/>
      <c r="U16" s="177"/>
      <c r="V16" s="178"/>
      <c r="W16" s="92" t="e">
        <f t="shared" si="3"/>
        <v>#DIV/0!</v>
      </c>
    </row>
    <row r="17" spans="1:23" ht="29.25" customHeight="1">
      <c r="A17" s="37" t="s">
        <v>72</v>
      </c>
      <c r="B17" s="150"/>
      <c r="C17" s="151"/>
      <c r="D17" s="152"/>
      <c r="E17" s="114">
        <f t="shared" si="0"/>
        <v>0</v>
      </c>
      <c r="F17" s="115">
        <f t="shared" si="1"/>
        <v>0</v>
      </c>
      <c r="G17" s="154"/>
      <c r="H17" s="155"/>
      <c r="I17" s="156"/>
      <c r="J17" s="116">
        <f t="shared" si="4"/>
        <v>0</v>
      </c>
      <c r="K17" s="160"/>
      <c r="L17" s="161"/>
      <c r="M17" s="162"/>
      <c r="N17" s="190">
        <f t="shared" si="2"/>
        <v>0</v>
      </c>
      <c r="O17" s="172"/>
      <c r="P17" s="160"/>
      <c r="Q17" s="162"/>
      <c r="R17" s="118">
        <f t="shared" si="5"/>
        <v>0</v>
      </c>
      <c r="S17" s="188"/>
      <c r="T17" s="151"/>
      <c r="U17" s="177"/>
      <c r="V17" s="178"/>
      <c r="W17" s="92" t="e">
        <f t="shared" si="3"/>
        <v>#DIV/0!</v>
      </c>
    </row>
    <row r="18" spans="1:23" ht="29.25" customHeight="1">
      <c r="A18" s="37" t="s">
        <v>73</v>
      </c>
      <c r="B18" s="153"/>
      <c r="C18" s="152"/>
      <c r="D18" s="152"/>
      <c r="E18" s="114">
        <f t="shared" si="0"/>
        <v>0</v>
      </c>
      <c r="F18" s="115">
        <f t="shared" si="1"/>
        <v>0</v>
      </c>
      <c r="G18" s="157"/>
      <c r="H18" s="158"/>
      <c r="I18" s="159"/>
      <c r="J18" s="116">
        <f t="shared" si="4"/>
        <v>0</v>
      </c>
      <c r="K18" s="169"/>
      <c r="L18" s="170"/>
      <c r="M18" s="171"/>
      <c r="N18" s="190">
        <f t="shared" si="2"/>
        <v>0</v>
      </c>
      <c r="O18" s="174"/>
      <c r="P18" s="169"/>
      <c r="Q18" s="171"/>
      <c r="R18" s="118">
        <f t="shared" si="5"/>
        <v>0</v>
      </c>
      <c r="S18" s="188"/>
      <c r="T18" s="152"/>
      <c r="U18" s="182"/>
      <c r="V18" s="183"/>
      <c r="W18" s="92" t="e">
        <f t="shared" si="3"/>
        <v>#DIV/0!</v>
      </c>
    </row>
    <row r="19" spans="1:23" ht="29.25" customHeight="1">
      <c r="A19" s="37" t="s">
        <v>74</v>
      </c>
      <c r="B19" s="153"/>
      <c r="C19" s="152"/>
      <c r="D19" s="152"/>
      <c r="E19" s="114">
        <f t="shared" si="0"/>
        <v>0</v>
      </c>
      <c r="F19" s="115">
        <f t="shared" si="1"/>
        <v>0</v>
      </c>
      <c r="G19" s="157"/>
      <c r="H19" s="158"/>
      <c r="I19" s="159"/>
      <c r="J19" s="116">
        <f t="shared" si="4"/>
        <v>0</v>
      </c>
      <c r="K19" s="169"/>
      <c r="L19" s="170"/>
      <c r="M19" s="171"/>
      <c r="N19" s="190">
        <f>IF(N18+K19+L19-M19&lt;0,0,N18+K19+L19-M19)</f>
        <v>0</v>
      </c>
      <c r="O19" s="174"/>
      <c r="P19" s="169"/>
      <c r="Q19" s="171"/>
      <c r="R19" s="118">
        <f t="shared" si="5"/>
        <v>0</v>
      </c>
      <c r="S19" s="188"/>
      <c r="T19" s="152"/>
      <c r="U19" s="182"/>
      <c r="V19" s="183"/>
      <c r="W19" s="92" t="e">
        <f t="shared" si="3"/>
        <v>#DIV/0!</v>
      </c>
    </row>
    <row r="20" spans="1:23" ht="29.25" customHeight="1">
      <c r="A20" s="37" t="s">
        <v>75</v>
      </c>
      <c r="B20" s="153"/>
      <c r="C20" s="152"/>
      <c r="D20" s="152"/>
      <c r="E20" s="114">
        <f t="shared" si="0"/>
        <v>0</v>
      </c>
      <c r="F20" s="115">
        <f t="shared" si="1"/>
        <v>0</v>
      </c>
      <c r="G20" s="157"/>
      <c r="H20" s="158"/>
      <c r="I20" s="159"/>
      <c r="J20" s="116">
        <f t="shared" si="4"/>
        <v>0</v>
      </c>
      <c r="K20" s="169"/>
      <c r="L20" s="170"/>
      <c r="M20" s="171"/>
      <c r="N20" s="190">
        <f t="shared" si="2"/>
        <v>0</v>
      </c>
      <c r="O20" s="174"/>
      <c r="P20" s="169"/>
      <c r="Q20" s="171"/>
      <c r="R20" s="118">
        <f t="shared" si="5"/>
        <v>0</v>
      </c>
      <c r="S20" s="188"/>
      <c r="T20" s="152"/>
      <c r="U20" s="182"/>
      <c r="V20" s="183"/>
      <c r="W20" s="92" t="e">
        <f t="shared" si="3"/>
        <v>#DIV/0!</v>
      </c>
    </row>
    <row r="21" spans="1:23" ht="29.25" customHeight="1">
      <c r="A21" s="37" t="s">
        <v>76</v>
      </c>
      <c r="B21" s="153"/>
      <c r="C21" s="152"/>
      <c r="D21" s="152"/>
      <c r="E21" s="114">
        <f t="shared" si="0"/>
        <v>0</v>
      </c>
      <c r="F21" s="115">
        <f t="shared" si="1"/>
        <v>0</v>
      </c>
      <c r="G21" s="157"/>
      <c r="H21" s="158"/>
      <c r="I21" s="159"/>
      <c r="J21" s="116">
        <f t="shared" si="4"/>
        <v>0</v>
      </c>
      <c r="K21" s="169"/>
      <c r="L21" s="170"/>
      <c r="M21" s="171"/>
      <c r="N21" s="190">
        <f t="shared" si="2"/>
        <v>0</v>
      </c>
      <c r="O21" s="174"/>
      <c r="P21" s="169"/>
      <c r="Q21" s="171"/>
      <c r="R21" s="118">
        <f t="shared" si="5"/>
        <v>0</v>
      </c>
      <c r="S21" s="188"/>
      <c r="T21" s="152"/>
      <c r="U21" s="182"/>
      <c r="V21" s="183"/>
      <c r="W21" s="92" t="e">
        <f t="shared" si="3"/>
        <v>#DIV/0!</v>
      </c>
    </row>
    <row r="22" spans="1:23" ht="29.25" customHeight="1">
      <c r="A22" s="37" t="s">
        <v>77</v>
      </c>
      <c r="B22" s="153"/>
      <c r="C22" s="152"/>
      <c r="D22" s="152"/>
      <c r="E22" s="114">
        <f t="shared" si="0"/>
        <v>0</v>
      </c>
      <c r="F22" s="115">
        <f t="shared" si="1"/>
        <v>0</v>
      </c>
      <c r="G22" s="157"/>
      <c r="H22" s="158"/>
      <c r="I22" s="159"/>
      <c r="J22" s="116">
        <f t="shared" si="4"/>
        <v>0</v>
      </c>
      <c r="K22" s="169"/>
      <c r="L22" s="170"/>
      <c r="M22" s="171"/>
      <c r="N22" s="190">
        <f t="shared" si="2"/>
        <v>0</v>
      </c>
      <c r="O22" s="174"/>
      <c r="P22" s="169"/>
      <c r="Q22" s="171"/>
      <c r="R22" s="118">
        <f t="shared" si="5"/>
        <v>0</v>
      </c>
      <c r="S22" s="188"/>
      <c r="T22" s="152"/>
      <c r="U22" s="182"/>
      <c r="V22" s="183"/>
      <c r="W22" s="92" t="e">
        <f t="shared" si="3"/>
        <v>#DIV/0!</v>
      </c>
    </row>
    <row r="23" spans="1:23" ht="29.25" customHeight="1">
      <c r="A23" s="37" t="s">
        <v>78</v>
      </c>
      <c r="B23" s="153"/>
      <c r="C23" s="152"/>
      <c r="D23" s="152"/>
      <c r="E23" s="114">
        <f t="shared" si="0"/>
        <v>0</v>
      </c>
      <c r="F23" s="115">
        <f t="shared" si="1"/>
        <v>0</v>
      </c>
      <c r="G23" s="157"/>
      <c r="H23" s="158"/>
      <c r="I23" s="159"/>
      <c r="J23" s="116">
        <f t="shared" si="4"/>
        <v>0</v>
      </c>
      <c r="K23" s="169"/>
      <c r="L23" s="170"/>
      <c r="M23" s="171"/>
      <c r="N23" s="190">
        <f t="shared" si="2"/>
        <v>0</v>
      </c>
      <c r="O23" s="174"/>
      <c r="P23" s="169"/>
      <c r="Q23" s="171"/>
      <c r="R23" s="118">
        <f t="shared" si="5"/>
        <v>0</v>
      </c>
      <c r="S23" s="188"/>
      <c r="T23" s="152"/>
      <c r="U23" s="182"/>
      <c r="V23" s="183"/>
      <c r="W23" s="92" t="e">
        <f t="shared" si="3"/>
        <v>#DIV/0!</v>
      </c>
    </row>
    <row r="24" spans="1:23" ht="29.25" customHeight="1">
      <c r="A24" s="37" t="s">
        <v>79</v>
      </c>
      <c r="B24" s="153"/>
      <c r="C24" s="152"/>
      <c r="D24" s="152"/>
      <c r="E24" s="114">
        <f t="shared" si="0"/>
        <v>0</v>
      </c>
      <c r="F24" s="115">
        <f t="shared" si="1"/>
        <v>0</v>
      </c>
      <c r="G24" s="157"/>
      <c r="H24" s="158"/>
      <c r="I24" s="159"/>
      <c r="J24" s="116">
        <f t="shared" si="4"/>
        <v>0</v>
      </c>
      <c r="K24" s="169"/>
      <c r="L24" s="170"/>
      <c r="M24" s="171"/>
      <c r="N24" s="190">
        <f t="shared" si="2"/>
        <v>0</v>
      </c>
      <c r="O24" s="174"/>
      <c r="P24" s="169"/>
      <c r="Q24" s="171"/>
      <c r="R24" s="118">
        <f t="shared" si="5"/>
        <v>0</v>
      </c>
      <c r="S24" s="188"/>
      <c r="T24" s="152"/>
      <c r="U24" s="182"/>
      <c r="V24" s="183"/>
      <c r="W24" s="92" t="e">
        <f t="shared" si="3"/>
        <v>#DIV/0!</v>
      </c>
    </row>
    <row r="25" spans="1:23" ht="29.25" customHeight="1">
      <c r="A25" s="37" t="s">
        <v>80</v>
      </c>
      <c r="B25" s="153"/>
      <c r="C25" s="152"/>
      <c r="D25" s="152"/>
      <c r="E25" s="114">
        <f t="shared" si="0"/>
        <v>0</v>
      </c>
      <c r="F25" s="115">
        <f t="shared" si="1"/>
        <v>0</v>
      </c>
      <c r="G25" s="157"/>
      <c r="H25" s="158"/>
      <c r="I25" s="159"/>
      <c r="J25" s="116">
        <f t="shared" si="4"/>
        <v>0</v>
      </c>
      <c r="K25" s="169"/>
      <c r="L25" s="170"/>
      <c r="M25" s="171"/>
      <c r="N25" s="190">
        <f t="shared" si="2"/>
        <v>0</v>
      </c>
      <c r="O25" s="174"/>
      <c r="P25" s="169"/>
      <c r="Q25" s="171"/>
      <c r="R25" s="118">
        <f>IF(R24+P25-Q25&lt;0,0,R24+P25-Q25)</f>
        <v>0</v>
      </c>
      <c r="S25" s="188"/>
      <c r="T25" s="152"/>
      <c r="U25" s="182"/>
      <c r="V25" s="183"/>
      <c r="W25" s="92" t="e">
        <f t="shared" si="3"/>
        <v>#DIV/0!</v>
      </c>
    </row>
    <row r="26" spans="1:23" ht="29.25" customHeight="1">
      <c r="A26" s="37" t="s">
        <v>81</v>
      </c>
      <c r="B26" s="153"/>
      <c r="C26" s="152"/>
      <c r="D26" s="152"/>
      <c r="E26" s="114">
        <f t="shared" si="0"/>
        <v>0</v>
      </c>
      <c r="F26" s="115">
        <f t="shared" si="1"/>
        <v>0</v>
      </c>
      <c r="G26" s="157"/>
      <c r="H26" s="158"/>
      <c r="I26" s="159"/>
      <c r="J26" s="116">
        <f t="shared" si="4"/>
        <v>0</v>
      </c>
      <c r="K26" s="169"/>
      <c r="L26" s="170"/>
      <c r="M26" s="171"/>
      <c r="N26" s="190">
        <f t="shared" si="2"/>
        <v>0</v>
      </c>
      <c r="O26" s="174"/>
      <c r="P26" s="169"/>
      <c r="Q26" s="171"/>
      <c r="R26" s="118">
        <f t="shared" si="5"/>
        <v>0</v>
      </c>
      <c r="S26" s="188"/>
      <c r="T26" s="152"/>
      <c r="U26" s="182"/>
      <c r="V26" s="183"/>
      <c r="W26" s="92" t="e">
        <f t="shared" si="3"/>
        <v>#DIV/0!</v>
      </c>
    </row>
    <row r="27" spans="1:23" ht="29.25" customHeight="1">
      <c r="A27" s="37" t="s">
        <v>82</v>
      </c>
      <c r="B27" s="153"/>
      <c r="C27" s="152"/>
      <c r="D27" s="152"/>
      <c r="E27" s="114">
        <f t="shared" si="0"/>
        <v>0</v>
      </c>
      <c r="F27" s="115">
        <f t="shared" si="1"/>
        <v>0</v>
      </c>
      <c r="G27" s="157"/>
      <c r="H27" s="158"/>
      <c r="I27" s="159"/>
      <c r="J27" s="116">
        <f t="shared" si="4"/>
        <v>0</v>
      </c>
      <c r="K27" s="169"/>
      <c r="L27" s="170"/>
      <c r="M27" s="171"/>
      <c r="N27" s="190">
        <f t="shared" si="2"/>
        <v>0</v>
      </c>
      <c r="O27" s="174"/>
      <c r="P27" s="169"/>
      <c r="Q27" s="171"/>
      <c r="R27" s="118">
        <f t="shared" si="5"/>
        <v>0</v>
      </c>
      <c r="S27" s="188"/>
      <c r="T27" s="152"/>
      <c r="U27" s="182"/>
      <c r="V27" s="183"/>
      <c r="W27" s="92" t="e">
        <f t="shared" si="3"/>
        <v>#DIV/0!</v>
      </c>
    </row>
    <row r="28" spans="1:23" ht="29.25" customHeight="1">
      <c r="A28" s="37" t="s">
        <v>83</v>
      </c>
      <c r="B28" s="153"/>
      <c r="C28" s="152"/>
      <c r="D28" s="152"/>
      <c r="E28" s="114">
        <f t="shared" si="0"/>
        <v>0</v>
      </c>
      <c r="F28" s="115">
        <f t="shared" si="1"/>
        <v>0</v>
      </c>
      <c r="G28" s="157"/>
      <c r="H28" s="158"/>
      <c r="I28" s="159"/>
      <c r="J28" s="116">
        <f t="shared" si="4"/>
        <v>0</v>
      </c>
      <c r="K28" s="169"/>
      <c r="L28" s="170"/>
      <c r="M28" s="171"/>
      <c r="N28" s="190">
        <f>IF(N27+K28+L28-M28&lt;0,0,N27+K28+L28-M28)</f>
        <v>0</v>
      </c>
      <c r="O28" s="174"/>
      <c r="P28" s="169"/>
      <c r="Q28" s="171"/>
      <c r="R28" s="118">
        <f t="shared" si="5"/>
        <v>0</v>
      </c>
      <c r="S28" s="188"/>
      <c r="T28" s="152"/>
      <c r="U28" s="182"/>
      <c r="V28" s="183"/>
      <c r="W28" s="92" t="e">
        <f t="shared" si="3"/>
        <v>#DIV/0!</v>
      </c>
    </row>
    <row r="29" spans="1:23" ht="29.25" customHeight="1">
      <c r="A29" s="37" t="s">
        <v>84</v>
      </c>
      <c r="B29" s="153"/>
      <c r="C29" s="152"/>
      <c r="D29" s="152"/>
      <c r="E29" s="114">
        <f t="shared" si="0"/>
        <v>0</v>
      </c>
      <c r="F29" s="115">
        <f t="shared" si="1"/>
        <v>0</v>
      </c>
      <c r="G29" s="157"/>
      <c r="H29" s="158"/>
      <c r="I29" s="159"/>
      <c r="J29" s="116">
        <f t="shared" si="4"/>
        <v>0</v>
      </c>
      <c r="K29" s="169"/>
      <c r="L29" s="170"/>
      <c r="M29" s="171"/>
      <c r="N29" s="190">
        <f t="shared" si="2"/>
        <v>0</v>
      </c>
      <c r="O29" s="174"/>
      <c r="P29" s="169"/>
      <c r="Q29" s="171"/>
      <c r="R29" s="118">
        <f t="shared" si="5"/>
        <v>0</v>
      </c>
      <c r="S29" s="188"/>
      <c r="T29" s="152"/>
      <c r="U29" s="182"/>
      <c r="V29" s="183"/>
      <c r="W29" s="92" t="e">
        <f t="shared" si="3"/>
        <v>#DIV/0!</v>
      </c>
    </row>
    <row r="30" spans="1:23" ht="29.25" customHeight="1">
      <c r="A30" s="37" t="s">
        <v>85</v>
      </c>
      <c r="B30" s="153"/>
      <c r="C30" s="152"/>
      <c r="D30" s="152"/>
      <c r="E30" s="114">
        <f t="shared" si="0"/>
        <v>0</v>
      </c>
      <c r="F30" s="115">
        <f t="shared" si="1"/>
        <v>0</v>
      </c>
      <c r="G30" s="157"/>
      <c r="H30" s="158"/>
      <c r="I30" s="159"/>
      <c r="J30" s="116">
        <f t="shared" si="4"/>
        <v>0</v>
      </c>
      <c r="K30" s="169"/>
      <c r="L30" s="170"/>
      <c r="M30" s="171"/>
      <c r="N30" s="190">
        <f t="shared" si="2"/>
        <v>0</v>
      </c>
      <c r="O30" s="174"/>
      <c r="P30" s="169"/>
      <c r="Q30" s="171"/>
      <c r="R30" s="118">
        <f t="shared" si="5"/>
        <v>0</v>
      </c>
      <c r="S30" s="188"/>
      <c r="T30" s="152"/>
      <c r="U30" s="182"/>
      <c r="V30" s="183"/>
      <c r="W30" s="92" t="e">
        <f t="shared" si="3"/>
        <v>#DIV/0!</v>
      </c>
    </row>
    <row r="31" spans="1:23" ht="29.25" customHeight="1">
      <c r="A31" s="37" t="s">
        <v>86</v>
      </c>
      <c r="B31" s="153"/>
      <c r="C31" s="152"/>
      <c r="D31" s="152"/>
      <c r="E31" s="114">
        <f t="shared" si="0"/>
        <v>0</v>
      </c>
      <c r="F31" s="115">
        <f t="shared" si="1"/>
        <v>0</v>
      </c>
      <c r="G31" s="157"/>
      <c r="H31" s="158"/>
      <c r="I31" s="159"/>
      <c r="J31" s="116">
        <f t="shared" si="4"/>
        <v>0</v>
      </c>
      <c r="K31" s="169"/>
      <c r="L31" s="170"/>
      <c r="M31" s="171"/>
      <c r="N31" s="190">
        <f t="shared" si="2"/>
        <v>0</v>
      </c>
      <c r="O31" s="174"/>
      <c r="P31" s="169"/>
      <c r="Q31" s="171"/>
      <c r="R31" s="118">
        <f t="shared" si="5"/>
        <v>0</v>
      </c>
      <c r="S31" s="188"/>
      <c r="T31" s="152"/>
      <c r="U31" s="182"/>
      <c r="V31" s="183"/>
      <c r="W31" s="92" t="e">
        <f t="shared" si="3"/>
        <v>#DIV/0!</v>
      </c>
    </row>
    <row r="32" spans="1:23" ht="29.25" customHeight="1">
      <c r="A32" s="37" t="s">
        <v>87</v>
      </c>
      <c r="B32" s="153"/>
      <c r="C32" s="152"/>
      <c r="D32" s="152"/>
      <c r="E32" s="114">
        <f t="shared" si="0"/>
        <v>0</v>
      </c>
      <c r="F32" s="115">
        <f t="shared" si="1"/>
        <v>0</v>
      </c>
      <c r="G32" s="157"/>
      <c r="H32" s="158"/>
      <c r="I32" s="159"/>
      <c r="J32" s="116">
        <f t="shared" si="4"/>
        <v>0</v>
      </c>
      <c r="K32" s="169"/>
      <c r="L32" s="170"/>
      <c r="M32" s="171"/>
      <c r="N32" s="190">
        <f t="shared" si="2"/>
        <v>0</v>
      </c>
      <c r="O32" s="174"/>
      <c r="P32" s="169"/>
      <c r="Q32" s="171"/>
      <c r="R32" s="118">
        <f t="shared" si="5"/>
        <v>0</v>
      </c>
      <c r="S32" s="188"/>
      <c r="T32" s="152"/>
      <c r="U32" s="182"/>
      <c r="V32" s="183"/>
      <c r="W32" s="92" t="e">
        <f t="shared" si="3"/>
        <v>#DIV/0!</v>
      </c>
    </row>
    <row r="33" spans="1:23" ht="29.25" customHeight="1">
      <c r="A33" s="37" t="s">
        <v>88</v>
      </c>
      <c r="B33" s="153"/>
      <c r="C33" s="152"/>
      <c r="D33" s="152"/>
      <c r="E33" s="114">
        <f t="shared" si="0"/>
        <v>0</v>
      </c>
      <c r="F33" s="115">
        <f t="shared" si="1"/>
        <v>0</v>
      </c>
      <c r="G33" s="157"/>
      <c r="H33" s="158"/>
      <c r="I33" s="159"/>
      <c r="J33" s="116">
        <f t="shared" si="4"/>
        <v>0</v>
      </c>
      <c r="K33" s="169"/>
      <c r="L33" s="170"/>
      <c r="M33" s="171"/>
      <c r="N33" s="190">
        <f t="shared" si="2"/>
        <v>0</v>
      </c>
      <c r="O33" s="174"/>
      <c r="P33" s="169"/>
      <c r="Q33" s="171"/>
      <c r="R33" s="118">
        <f t="shared" si="5"/>
        <v>0</v>
      </c>
      <c r="S33" s="188"/>
      <c r="T33" s="152"/>
      <c r="U33" s="182"/>
      <c r="V33" s="183"/>
      <c r="W33" s="92" t="e">
        <f t="shared" si="3"/>
        <v>#DIV/0!</v>
      </c>
    </row>
    <row r="34" spans="1:23" ht="29.25" customHeight="1">
      <c r="A34" s="37" t="s">
        <v>89</v>
      </c>
      <c r="B34" s="153"/>
      <c r="C34" s="152"/>
      <c r="D34" s="152"/>
      <c r="E34" s="114">
        <f t="shared" si="0"/>
        <v>0</v>
      </c>
      <c r="F34" s="115">
        <f t="shared" si="1"/>
        <v>0</v>
      </c>
      <c r="G34" s="157"/>
      <c r="H34" s="158"/>
      <c r="I34" s="159"/>
      <c r="J34" s="116">
        <f t="shared" si="4"/>
        <v>0</v>
      </c>
      <c r="K34" s="169"/>
      <c r="L34" s="170"/>
      <c r="M34" s="171"/>
      <c r="N34" s="190">
        <f t="shared" si="2"/>
        <v>0</v>
      </c>
      <c r="O34" s="174"/>
      <c r="P34" s="169"/>
      <c r="Q34" s="171"/>
      <c r="R34" s="118">
        <f t="shared" si="5"/>
        <v>0</v>
      </c>
      <c r="S34" s="188"/>
      <c r="T34" s="152"/>
      <c r="U34" s="182"/>
      <c r="V34" s="183"/>
      <c r="W34" s="92" t="e">
        <f t="shared" si="3"/>
        <v>#DIV/0!</v>
      </c>
    </row>
    <row r="35" spans="1:23" ht="29.25" customHeight="1">
      <c r="A35" s="37" t="s">
        <v>90</v>
      </c>
      <c r="B35" s="153"/>
      <c r="C35" s="152"/>
      <c r="D35" s="152"/>
      <c r="E35" s="114">
        <f t="shared" si="0"/>
        <v>0</v>
      </c>
      <c r="F35" s="115">
        <f t="shared" si="1"/>
        <v>0</v>
      </c>
      <c r="G35" s="157"/>
      <c r="H35" s="158"/>
      <c r="I35" s="159"/>
      <c r="J35" s="116">
        <f t="shared" si="4"/>
        <v>0</v>
      </c>
      <c r="K35" s="169"/>
      <c r="L35" s="170"/>
      <c r="M35" s="171"/>
      <c r="N35" s="190">
        <f t="shared" si="2"/>
        <v>0</v>
      </c>
      <c r="O35" s="174"/>
      <c r="P35" s="169"/>
      <c r="Q35" s="171"/>
      <c r="R35" s="118">
        <f t="shared" si="5"/>
        <v>0</v>
      </c>
      <c r="S35" s="188"/>
      <c r="T35" s="152"/>
      <c r="U35" s="182"/>
      <c r="V35" s="183"/>
      <c r="W35" s="92" t="e">
        <f t="shared" si="3"/>
        <v>#DIV/0!</v>
      </c>
    </row>
    <row r="36" spans="1:23" ht="29.25" customHeight="1">
      <c r="A36" s="37" t="s">
        <v>91</v>
      </c>
      <c r="B36" s="153"/>
      <c r="C36" s="152"/>
      <c r="D36" s="152"/>
      <c r="E36" s="114">
        <f t="shared" si="0"/>
        <v>0</v>
      </c>
      <c r="F36" s="115">
        <f t="shared" si="1"/>
        <v>0</v>
      </c>
      <c r="G36" s="157"/>
      <c r="H36" s="158"/>
      <c r="I36" s="159"/>
      <c r="J36" s="116">
        <f t="shared" si="4"/>
        <v>0</v>
      </c>
      <c r="K36" s="169"/>
      <c r="L36" s="170"/>
      <c r="M36" s="171"/>
      <c r="N36" s="190">
        <f t="shared" si="2"/>
        <v>0</v>
      </c>
      <c r="O36" s="174"/>
      <c r="P36" s="169"/>
      <c r="Q36" s="171"/>
      <c r="R36" s="118">
        <f t="shared" si="5"/>
        <v>0</v>
      </c>
      <c r="S36" s="188"/>
      <c r="T36" s="152"/>
      <c r="U36" s="182"/>
      <c r="V36" s="183"/>
      <c r="W36" s="92" t="e">
        <f t="shared" si="3"/>
        <v>#DIV/0!</v>
      </c>
    </row>
    <row r="37" spans="1:23" ht="29.25" customHeight="1">
      <c r="A37" s="37" t="s">
        <v>92</v>
      </c>
      <c r="B37" s="153"/>
      <c r="C37" s="152"/>
      <c r="D37" s="152"/>
      <c r="E37" s="114">
        <f t="shared" si="0"/>
        <v>0</v>
      </c>
      <c r="F37" s="115">
        <f t="shared" si="1"/>
        <v>0</v>
      </c>
      <c r="G37" s="157"/>
      <c r="H37" s="158"/>
      <c r="I37" s="159"/>
      <c r="J37" s="116">
        <f t="shared" si="4"/>
        <v>0</v>
      </c>
      <c r="K37" s="169"/>
      <c r="L37" s="170"/>
      <c r="M37" s="171"/>
      <c r="N37" s="190">
        <f t="shared" si="2"/>
        <v>0</v>
      </c>
      <c r="O37" s="174"/>
      <c r="P37" s="169"/>
      <c r="Q37" s="171"/>
      <c r="R37" s="118">
        <f t="shared" si="5"/>
        <v>0</v>
      </c>
      <c r="S37" s="188"/>
      <c r="T37" s="152"/>
      <c r="U37" s="182"/>
      <c r="V37" s="183"/>
      <c r="W37" s="92" t="e">
        <f t="shared" si="3"/>
        <v>#DIV/0!</v>
      </c>
    </row>
    <row r="38" spans="1:23" ht="29.25" customHeight="1">
      <c r="A38" s="37" t="s">
        <v>93</v>
      </c>
      <c r="B38" s="153"/>
      <c r="C38" s="152"/>
      <c r="D38" s="152"/>
      <c r="E38" s="114">
        <f t="shared" si="0"/>
        <v>0</v>
      </c>
      <c r="F38" s="115">
        <f t="shared" si="1"/>
        <v>0</v>
      </c>
      <c r="G38" s="157"/>
      <c r="H38" s="158"/>
      <c r="I38" s="159"/>
      <c r="J38" s="116">
        <f t="shared" si="4"/>
        <v>0</v>
      </c>
      <c r="K38" s="169"/>
      <c r="L38" s="170"/>
      <c r="M38" s="171"/>
      <c r="N38" s="190">
        <f t="shared" si="2"/>
        <v>0</v>
      </c>
      <c r="O38" s="174"/>
      <c r="P38" s="169"/>
      <c r="Q38" s="171"/>
      <c r="R38" s="118">
        <f t="shared" si="5"/>
        <v>0</v>
      </c>
      <c r="S38" s="188"/>
      <c r="T38" s="152"/>
      <c r="U38" s="182"/>
      <c r="V38" s="183"/>
      <c r="W38" s="92" t="e">
        <f t="shared" si="3"/>
        <v>#DIV/0!</v>
      </c>
    </row>
    <row r="39" spans="1:23" ht="29.25" customHeight="1" thickBot="1">
      <c r="A39" s="37" t="s">
        <v>94</v>
      </c>
      <c r="B39" s="153"/>
      <c r="C39" s="185"/>
      <c r="D39" s="186"/>
      <c r="E39" s="114">
        <f t="shared" si="0"/>
        <v>0</v>
      </c>
      <c r="F39" s="115">
        <f t="shared" si="1"/>
        <v>0</v>
      </c>
      <c r="G39" s="157"/>
      <c r="H39" s="158"/>
      <c r="I39" s="159"/>
      <c r="J39" s="116">
        <f t="shared" si="4"/>
        <v>0</v>
      </c>
      <c r="K39" s="169"/>
      <c r="L39" s="170"/>
      <c r="M39" s="171"/>
      <c r="N39" s="190">
        <f t="shared" si="2"/>
        <v>0</v>
      </c>
      <c r="O39" s="174"/>
      <c r="P39" s="169"/>
      <c r="Q39" s="171"/>
      <c r="R39" s="118">
        <f t="shared" si="5"/>
        <v>0</v>
      </c>
      <c r="S39" s="189"/>
      <c r="T39" s="152"/>
      <c r="U39" s="182"/>
      <c r="V39" s="183"/>
      <c r="W39" s="92" t="e">
        <f t="shared" si="3"/>
        <v>#DIV/0!</v>
      </c>
    </row>
    <row r="40" spans="1:23" s="88" customFormat="1" ht="33.75" customHeight="1" thickBot="1">
      <c r="A40" s="72" t="s">
        <v>28</v>
      </c>
      <c r="B40" s="73" t="s">
        <v>114</v>
      </c>
      <c r="C40" s="191">
        <f>SUM(C9:C39)</f>
        <v>0</v>
      </c>
      <c r="D40" s="74">
        <f>SUM(D9:D39)</f>
        <v>0</v>
      </c>
      <c r="E40" s="74">
        <f>SUM(E9:E39)</f>
        <v>0</v>
      </c>
      <c r="F40" s="75"/>
      <c r="G40" s="76">
        <f>SUM(G9:G39)</f>
        <v>0</v>
      </c>
      <c r="H40" s="77">
        <f>SUM(H9:H39)</f>
        <v>0</v>
      </c>
      <c r="I40" s="78">
        <f>SUM(I9:I39)</f>
        <v>0</v>
      </c>
      <c r="J40" s="79"/>
      <c r="K40" s="76">
        <f>SUM(K9:K39)</f>
        <v>0</v>
      </c>
      <c r="L40" s="80">
        <f>SUM(L9:L39)</f>
        <v>0</v>
      </c>
      <c r="M40" s="80">
        <f>SUM(M9:M39)</f>
        <v>0</v>
      </c>
      <c r="N40" s="81"/>
      <c r="O40" s="82"/>
      <c r="P40" s="83">
        <f>SUM(P9:P39)</f>
        <v>0</v>
      </c>
      <c r="Q40" s="80">
        <f>SUM(Q9:Q39)</f>
        <v>0</v>
      </c>
      <c r="R40" s="81"/>
      <c r="S40" s="135"/>
      <c r="T40" s="104">
        <f>SUM(T9:T39)</f>
        <v>0</v>
      </c>
      <c r="U40" s="85"/>
      <c r="V40" s="86"/>
      <c r="W40" s="87"/>
    </row>
    <row r="41" spans="1:23" ht="29.25" customHeight="1" thickBot="1">
      <c r="A41" s="40"/>
      <c r="B41" s="41"/>
      <c r="C41" s="106" t="s">
        <v>132</v>
      </c>
      <c r="D41" s="42"/>
      <c r="E41" s="42"/>
      <c r="F41" s="43"/>
      <c r="G41" s="326" t="s">
        <v>98</v>
      </c>
      <c r="H41" s="327"/>
      <c r="I41" s="109" t="e">
        <f>(G40+H40)/E40</f>
        <v>#DIV/0!</v>
      </c>
      <c r="J41" s="47"/>
      <c r="K41" s="89" t="s">
        <v>96</v>
      </c>
      <c r="L41" s="45"/>
      <c r="M41" s="45"/>
      <c r="N41" s="109" t="e">
        <f>K40/E40</f>
        <v>#DIV/0!</v>
      </c>
      <c r="O41" s="46"/>
      <c r="P41" s="328" t="s">
        <v>97</v>
      </c>
      <c r="Q41" s="329"/>
      <c r="R41" s="109" t="e">
        <f>P40/E40</f>
        <v>#DIV/0!</v>
      </c>
      <c r="S41" s="110"/>
      <c r="T41" s="105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 password="C796" sheet="1" objects="1" scenarios="1" formatCells="0" formatColumns="0" formatRows="0"/>
  <mergeCells count="26">
    <mergeCell ref="G41:H41"/>
    <mergeCell ref="P2:Q2"/>
    <mergeCell ref="P3:Q3"/>
    <mergeCell ref="P41:Q41"/>
    <mergeCell ref="G5:J5"/>
    <mergeCell ref="M6:O6"/>
    <mergeCell ref="K6:L6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</mergeCells>
  <phoneticPr fontId="2"/>
  <conditionalFormatting sqref="E8:F39">
    <cfRule type="cellIs" dxfId="10" priority="1" operator="lessThan">
      <formula>-0.1</formula>
    </cfRule>
  </conditionalFormatting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imeMode="on" allowBlank="1" showInputMessage="1" showErrorMessage="1" sqref="B9:B39 O9:O39"/>
  </dataValidations>
  <printOptions horizontalCentered="1"/>
  <pageMargins left="0.19685039370078741" right="0.27559055118110237" top="0.39370078740157483" bottom="0.39370078740157483" header="0.39370078740157483" footer="0.19685039370078741"/>
  <pageSetup paperSize="9" scale="49" orientation="landscape" r:id="rId1"/>
  <headerFooter alignWithMargins="0">
    <oddFooter>&amp;L出力日：&amp;D&amp;R公益財団法人日本容器包装リサイクル協会　紙容器事業部(2014/03)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設定</vt:lpstr>
      <vt:lpstr>月報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翌年4月</vt:lpstr>
      <vt:lpstr>翌年5月</vt:lpstr>
      <vt:lpstr>翌年6月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月報!Print_Area</vt:lpstr>
      <vt:lpstr>翌年4月!Print_Area</vt:lpstr>
      <vt:lpstr>翌年5月!Print_Area</vt:lpstr>
      <vt:lpstr>翌年6月!Print_Area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2016-01-26T02:23:49Z</cp:lastPrinted>
  <dcterms:created xsi:type="dcterms:W3CDTF">2011-01-17T07:21:53Z</dcterms:created>
  <dcterms:modified xsi:type="dcterms:W3CDTF">2017-01-30T06:58:48Z</dcterms:modified>
</cp:coreProperties>
</file>